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D:\Ministerio de Finanzas\Copa Municipios\1-Info para Municipios\2-Informe de empleo y salarios municipios\2025\1-Enero 2025\"/>
    </mc:Choice>
  </mc:AlternateContent>
  <xr:revisionPtr revIDLastSave="0" documentId="13_ncr:1_{06B5251A-3746-4135-98B7-E7F6B30918DB}" xr6:coauthVersionLast="47" xr6:coauthVersionMax="47" xr10:uidLastSave="{00000000-0000-0000-0000-000000000000}"/>
  <bookViews>
    <workbookView xWindow="-108" yWindow="-108" windowWidth="23256" windowHeight="12576" xr2:uid="{00000000-000D-0000-FFFF-FFFF00000000}"/>
  </bookViews>
  <sheets>
    <sheet name="Tapa" sheetId="4" r:id="rId1"/>
    <sheet name="Índice" sheetId="5" r:id="rId2"/>
    <sheet name="Glosario" sheetId="8" r:id="rId3"/>
    <sheet name="I. Incrementos salarios" sheetId="3" r:id="rId4"/>
    <sheet name="II. Salarios" sheetId="6" r:id="rId5"/>
    <sheet name="III. Empleo" sheetId="7" r:id="rId6"/>
    <sheet name="Empleo ISS" sheetId="9" state="veryHidden" r:id="rId7"/>
  </sheets>
  <definedNames>
    <definedName name="_xlnm.Print_Area" localSheetId="2">Glosario!$A$1:$K$17</definedName>
    <definedName name="_xlnm.Print_Area" localSheetId="1">Índice!$A$1:$K$20</definedName>
    <definedName name="_xlnm.Print_Area" localSheetId="0">Tapa!$B$1:$N$33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4" i="6" l="1"/>
  <c r="M479" i="6"/>
  <c r="M475" i="6"/>
  <c r="M462" i="6"/>
  <c r="M441" i="6"/>
  <c r="M436" i="6"/>
  <c r="M407" i="6"/>
  <c r="M398" i="6"/>
  <c r="M369" i="6"/>
  <c r="N369" i="6"/>
  <c r="M350" i="6"/>
  <c r="N350" i="6"/>
  <c r="M287" i="6"/>
  <c r="M280" i="6"/>
  <c r="M274" i="6"/>
  <c r="M260" i="6"/>
  <c r="M258" i="6"/>
  <c r="M245" i="6"/>
  <c r="N213" i="6"/>
  <c r="M213" i="6"/>
  <c r="M203" i="6"/>
  <c r="M196" i="6"/>
  <c r="M178" i="6"/>
  <c r="M175" i="6"/>
  <c r="M166" i="6"/>
  <c r="M142" i="6"/>
  <c r="M119" i="6"/>
  <c r="M111" i="6"/>
  <c r="M109" i="6"/>
  <c r="M107" i="6"/>
  <c r="M88" i="6"/>
  <c r="M74" i="6"/>
  <c r="M71" i="6"/>
  <c r="M55" i="6"/>
  <c r="M46" i="6"/>
  <c r="M40" i="6"/>
  <c r="M23" i="6"/>
  <c r="M20" i="6"/>
  <c r="M7" i="6"/>
  <c r="M494" i="7"/>
  <c r="M490" i="7"/>
  <c r="M484" i="7"/>
  <c r="M479" i="7"/>
  <c r="M475" i="7"/>
  <c r="M462" i="7"/>
  <c r="M453" i="7"/>
  <c r="M449" i="7"/>
  <c r="M441" i="7"/>
  <c r="M436" i="7"/>
  <c r="M425" i="7"/>
  <c r="M407" i="7"/>
  <c r="M398" i="7"/>
  <c r="M392" i="7"/>
  <c r="M388" i="7"/>
  <c r="M381" i="7"/>
  <c r="M373" i="7"/>
  <c r="M369" i="7"/>
  <c r="M364" i="7"/>
  <c r="M356" i="7"/>
  <c r="M350" i="7"/>
  <c r="M337" i="7"/>
  <c r="N337" i="7"/>
  <c r="M332" i="7"/>
  <c r="M319" i="7"/>
  <c r="N319" i="7"/>
  <c r="M280" i="7"/>
  <c r="M287" i="7"/>
  <c r="M274" i="7"/>
  <c r="M260" i="7"/>
  <c r="M258" i="7"/>
  <c r="M245" i="7"/>
  <c r="M213" i="7"/>
  <c r="M203" i="7"/>
  <c r="M196" i="7"/>
  <c r="M178" i="7"/>
  <c r="M175" i="7"/>
  <c r="M166" i="7"/>
  <c r="M142" i="7"/>
  <c r="M119" i="7"/>
  <c r="M111" i="7"/>
  <c r="M109" i="7"/>
  <c r="M107" i="7"/>
  <c r="M88" i="7"/>
  <c r="M74" i="7"/>
  <c r="M71" i="7"/>
  <c r="M55" i="7"/>
  <c r="M46" i="7"/>
  <c r="M40" i="7"/>
  <c r="M23" i="7"/>
  <c r="M20" i="7"/>
  <c r="M7" i="7"/>
  <c r="M208" i="3"/>
  <c r="N208" i="3"/>
  <c r="M205" i="3"/>
  <c r="N205" i="3"/>
  <c r="M201" i="3"/>
  <c r="N201" i="3"/>
  <c r="M192" i="3"/>
  <c r="N192" i="3"/>
  <c r="N190" i="3"/>
  <c r="M190" i="3"/>
  <c r="M183" i="3"/>
  <c r="N183" i="3"/>
  <c r="M156" i="3"/>
  <c r="N156" i="3"/>
  <c r="M153" i="3"/>
  <c r="N153" i="3"/>
  <c r="M148" i="3"/>
  <c r="N148" i="3"/>
  <c r="M136" i="3"/>
  <c r="N136" i="3"/>
  <c r="M133" i="3"/>
  <c r="N133" i="3"/>
  <c r="M126" i="3"/>
  <c r="N126" i="3"/>
  <c r="M106" i="3"/>
  <c r="N106" i="3"/>
  <c r="M91" i="3"/>
  <c r="N91" i="3"/>
  <c r="N84" i="3"/>
  <c r="M86" i="3"/>
  <c r="N86" i="3"/>
  <c r="M84" i="3"/>
  <c r="M69" i="3"/>
  <c r="N69" i="3"/>
  <c r="M60" i="3"/>
  <c r="N60" i="3"/>
  <c r="M57" i="3"/>
  <c r="N57" i="3"/>
  <c r="M48" i="3"/>
  <c r="N48" i="3"/>
  <c r="M39" i="3"/>
  <c r="N39" i="3"/>
  <c r="M34" i="3"/>
  <c r="N34" i="3"/>
  <c r="M20" i="3"/>
  <c r="N20" i="3"/>
  <c r="M17" i="3"/>
  <c r="N17" i="3"/>
  <c r="M7" i="3"/>
  <c r="N7" i="3"/>
  <c r="M208" i="9"/>
  <c r="M205" i="9"/>
  <c r="M201" i="9"/>
  <c r="M192" i="9"/>
  <c r="M190" i="9"/>
  <c r="M183" i="9"/>
  <c r="M156" i="9"/>
  <c r="M153" i="9"/>
  <c r="M148" i="9"/>
  <c r="M136" i="9"/>
  <c r="M133" i="9"/>
  <c r="M126" i="9"/>
  <c r="M106" i="9"/>
  <c r="M91" i="9"/>
  <c r="M86" i="9"/>
  <c r="M84" i="9"/>
  <c r="L84" i="9"/>
  <c r="N84" i="9"/>
  <c r="M69" i="9"/>
  <c r="M60" i="9"/>
  <c r="M57" i="9"/>
  <c r="M48" i="9"/>
  <c r="M39" i="9"/>
  <c r="M34" i="9"/>
  <c r="M20" i="9"/>
  <c r="M17" i="9"/>
  <c r="M318" i="6" l="1"/>
  <c r="M6" i="6"/>
  <c r="M318" i="7"/>
  <c r="M6" i="7"/>
  <c r="N6" i="3"/>
  <c r="M6" i="3"/>
  <c r="M7" i="9" l="1"/>
  <c r="M6" i="9" s="1"/>
  <c r="N91" i="9" l="1"/>
  <c r="L91" i="9"/>
  <c r="L91" i="3" s="1"/>
  <c r="K126" i="9" l="1"/>
  <c r="L126" i="9"/>
  <c r="N126" i="9"/>
  <c r="C494" i="7"/>
  <c r="C490" i="7"/>
  <c r="C490" i="6" s="1"/>
  <c r="C484" i="7"/>
  <c r="C484" i="6" s="1"/>
  <c r="C479" i="7"/>
  <c r="C475" i="7"/>
  <c r="C462" i="7"/>
  <c r="C462" i="6" s="1"/>
  <c r="C453" i="7"/>
  <c r="C449" i="7"/>
  <c r="C441" i="7"/>
  <c r="C436" i="7"/>
  <c r="C425" i="7"/>
  <c r="C407" i="7"/>
  <c r="C398" i="7"/>
  <c r="C392" i="7"/>
  <c r="C388" i="7"/>
  <c r="C381" i="7"/>
  <c r="C373" i="7"/>
  <c r="C369" i="7"/>
  <c r="C364" i="7"/>
  <c r="C364" i="6" s="1"/>
  <c r="C356" i="7"/>
  <c r="C350" i="7"/>
  <c r="C337" i="7"/>
  <c r="C332" i="7"/>
  <c r="C319" i="7"/>
  <c r="C287" i="7"/>
  <c r="C280" i="7"/>
  <c r="C274" i="7"/>
  <c r="C260" i="7"/>
  <c r="C245" i="7"/>
  <c r="C245" i="6" s="1"/>
  <c r="C213" i="7"/>
  <c r="C203" i="7"/>
  <c r="C203" i="6" s="1"/>
  <c r="C196" i="7"/>
  <c r="C178" i="7"/>
  <c r="C175" i="7"/>
  <c r="C166" i="7"/>
  <c r="C142" i="7"/>
  <c r="C119" i="7"/>
  <c r="C119" i="6" s="1"/>
  <c r="C111" i="7"/>
  <c r="C88" i="7"/>
  <c r="C74" i="7"/>
  <c r="C71" i="7"/>
  <c r="C55" i="7"/>
  <c r="C46" i="7"/>
  <c r="C40" i="7"/>
  <c r="C23" i="7"/>
  <c r="C20" i="7"/>
  <c r="C7" i="7"/>
  <c r="D462" i="7"/>
  <c r="D462" i="6" s="1"/>
  <c r="E462" i="7"/>
  <c r="E462" i="6" s="1"/>
  <c r="F462" i="7"/>
  <c r="F462" i="6" s="1"/>
  <c r="G462" i="7"/>
  <c r="G462" i="6" s="1"/>
  <c r="H462" i="7"/>
  <c r="H462" i="6" s="1"/>
  <c r="I462" i="7"/>
  <c r="I462" i="6" s="1"/>
  <c r="J462" i="7"/>
  <c r="J462" i="6" s="1"/>
  <c r="K462" i="7"/>
  <c r="K462" i="6" s="1"/>
  <c r="L462" i="7"/>
  <c r="L462" i="6" s="1"/>
  <c r="N462" i="7"/>
  <c r="N462" i="6" s="1"/>
  <c r="D392" i="7"/>
  <c r="N245" i="7"/>
  <c r="N245" i="6" s="1"/>
  <c r="D245" i="7"/>
  <c r="D245" i="6" s="1"/>
  <c r="E245" i="7"/>
  <c r="E245" i="6" s="1"/>
  <c r="F245" i="7"/>
  <c r="F245" i="6" s="1"/>
  <c r="G245" i="7"/>
  <c r="G245" i="6" s="1"/>
  <c r="H245" i="7"/>
  <c r="H245" i="6" s="1"/>
  <c r="I245" i="7"/>
  <c r="I245" i="6" s="1"/>
  <c r="J245" i="7"/>
  <c r="J245" i="6" s="1"/>
  <c r="K245" i="7"/>
  <c r="K245" i="6" s="1"/>
  <c r="L245" i="7"/>
  <c r="L245" i="6" s="1"/>
  <c r="D119" i="7"/>
  <c r="E119" i="7"/>
  <c r="E119" i="6" s="1"/>
  <c r="F119" i="7"/>
  <c r="F119" i="6" s="1"/>
  <c r="G119" i="7"/>
  <c r="G119" i="6" s="1"/>
  <c r="H119" i="7"/>
  <c r="H119" i="6" s="1"/>
  <c r="I119" i="7"/>
  <c r="I119" i="6" s="1"/>
  <c r="J119" i="7"/>
  <c r="J119" i="6" s="1"/>
  <c r="K119" i="7"/>
  <c r="K119" i="6" s="1"/>
  <c r="L119" i="7"/>
  <c r="L119" i="6" s="1"/>
  <c r="N119" i="7"/>
  <c r="N119" i="6" s="1"/>
  <c r="L319" i="7" l="1"/>
  <c r="L319" i="6" s="1"/>
  <c r="L332" i="7"/>
  <c r="L337" i="7"/>
  <c r="L350" i="7"/>
  <c r="L350" i="6" s="1"/>
  <c r="L356" i="7"/>
  <c r="L364" i="7"/>
  <c r="L369" i="7"/>
  <c r="L369" i="6" s="1"/>
  <c r="L373" i="7"/>
  <c r="L381" i="7"/>
  <c r="L388" i="7"/>
  <c r="L392" i="7"/>
  <c r="L392" i="6" s="1"/>
  <c r="L398" i="7"/>
  <c r="L398" i="6" s="1"/>
  <c r="L407" i="7"/>
  <c r="L407" i="6" s="1"/>
  <c r="L425" i="7"/>
  <c r="L436" i="7"/>
  <c r="L436" i="6" s="1"/>
  <c r="L441" i="7"/>
  <c r="L441" i="6" s="1"/>
  <c r="L449" i="7"/>
  <c r="L453" i="7"/>
  <c r="L475" i="7"/>
  <c r="L475" i="6" s="1"/>
  <c r="L479" i="7"/>
  <c r="L479" i="6" s="1"/>
  <c r="L484" i="7"/>
  <c r="L490" i="7"/>
  <c r="L494" i="7"/>
  <c r="L494" i="6" s="1"/>
  <c r="L7" i="7"/>
  <c r="L7" i="6" s="1"/>
  <c r="L20" i="7"/>
  <c r="L20" i="6" s="1"/>
  <c r="L23" i="7"/>
  <c r="L23" i="6" s="1"/>
  <c r="L40" i="7"/>
  <c r="L40" i="6" s="1"/>
  <c r="L46" i="7"/>
  <c r="L46" i="6" s="1"/>
  <c r="L55" i="7"/>
  <c r="L55" i="6" s="1"/>
  <c r="L71" i="7"/>
  <c r="L71" i="6" s="1"/>
  <c r="L74" i="7"/>
  <c r="L74" i="6" s="1"/>
  <c r="L88" i="7"/>
  <c r="L88" i="6" s="1"/>
  <c r="L107" i="7"/>
  <c r="L107" i="6" s="1"/>
  <c r="L109" i="7"/>
  <c r="L109" i="6" s="1"/>
  <c r="L111" i="7"/>
  <c r="L111" i="6" s="1"/>
  <c r="L142" i="7"/>
  <c r="L142" i="6" s="1"/>
  <c r="L166" i="7"/>
  <c r="L166" i="6" s="1"/>
  <c r="L175" i="7"/>
  <c r="L175" i="6" s="1"/>
  <c r="L178" i="7"/>
  <c r="L178" i="6" s="1"/>
  <c r="L196" i="7"/>
  <c r="L196" i="6" s="1"/>
  <c r="L203" i="7"/>
  <c r="L203" i="6" s="1"/>
  <c r="L213" i="7"/>
  <c r="L258" i="7"/>
  <c r="L258" i="6" s="1"/>
  <c r="L260" i="7"/>
  <c r="L260" i="6" s="1"/>
  <c r="L274" i="7"/>
  <c r="L274" i="6" s="1"/>
  <c r="L280" i="7"/>
  <c r="L280" i="6" s="1"/>
  <c r="L287" i="7"/>
  <c r="L287" i="6" s="1"/>
  <c r="L7" i="9"/>
  <c r="L7" i="3" s="1"/>
  <c r="L17" i="9"/>
  <c r="L17" i="3" s="1"/>
  <c r="L20" i="9"/>
  <c r="L20" i="3" s="1"/>
  <c r="L34" i="9"/>
  <c r="L34" i="3" s="1"/>
  <c r="L39" i="9"/>
  <c r="L39" i="3" s="1"/>
  <c r="L48" i="9"/>
  <c r="L48" i="3" s="1"/>
  <c r="L57" i="9"/>
  <c r="L57" i="3" s="1"/>
  <c r="L60" i="9"/>
  <c r="L60" i="3" s="1"/>
  <c r="L69" i="9"/>
  <c r="L69" i="3" s="1"/>
  <c r="L84" i="3"/>
  <c r="L86" i="9"/>
  <c r="L86" i="3" s="1"/>
  <c r="L106" i="9"/>
  <c r="L106" i="3" s="1"/>
  <c r="L126" i="3"/>
  <c r="L133" i="9"/>
  <c r="L133" i="3" s="1"/>
  <c r="L136" i="9"/>
  <c r="L136" i="3" s="1"/>
  <c r="L148" i="9"/>
  <c r="L148" i="3" s="1"/>
  <c r="L153" i="9"/>
  <c r="L153" i="3" s="1"/>
  <c r="L156" i="9"/>
  <c r="L156" i="3" s="1"/>
  <c r="L183" i="9"/>
  <c r="L183" i="3" s="1"/>
  <c r="L190" i="9"/>
  <c r="L190" i="3" s="1"/>
  <c r="L192" i="9"/>
  <c r="L192" i="3" s="1"/>
  <c r="L201" i="9"/>
  <c r="L201" i="3" s="1"/>
  <c r="L205" i="9"/>
  <c r="L205" i="3" s="1"/>
  <c r="N208" i="9"/>
  <c r="L208" i="9"/>
  <c r="L208" i="3" s="1"/>
  <c r="L6" i="7" l="1"/>
  <c r="L6" i="6" s="1"/>
  <c r="L6" i="9"/>
  <c r="L6" i="3" s="1"/>
  <c r="N69" i="9" l="1"/>
  <c r="K69" i="9"/>
  <c r="K69" i="3" s="1"/>
  <c r="N350" i="7"/>
  <c r="D350" i="7"/>
  <c r="D350" i="6" s="1"/>
  <c r="E350" i="7"/>
  <c r="E350" i="6" s="1"/>
  <c r="F350" i="7"/>
  <c r="F350" i="6" s="1"/>
  <c r="G350" i="7"/>
  <c r="G350" i="6" s="1"/>
  <c r="H350" i="7"/>
  <c r="H350" i="6" s="1"/>
  <c r="I350" i="7"/>
  <c r="I350" i="6" s="1"/>
  <c r="J350" i="7"/>
  <c r="J350" i="6" s="1"/>
  <c r="K350" i="7"/>
  <c r="K350" i="6" s="1"/>
  <c r="C350" i="6"/>
  <c r="N260" i="7" l="1"/>
  <c r="N260" i="6" s="1"/>
  <c r="D260" i="7"/>
  <c r="D260" i="6" s="1"/>
  <c r="E260" i="7"/>
  <c r="E260" i="6" s="1"/>
  <c r="F260" i="7"/>
  <c r="F260" i="6" s="1"/>
  <c r="G260" i="7"/>
  <c r="G260" i="6" s="1"/>
  <c r="H260" i="7"/>
  <c r="H260" i="6" s="1"/>
  <c r="I260" i="7"/>
  <c r="I260" i="6" s="1"/>
  <c r="J260" i="7"/>
  <c r="J260" i="6" s="1"/>
  <c r="K260" i="7"/>
  <c r="K260" i="6" s="1"/>
  <c r="C260" i="6"/>
  <c r="C88" i="6"/>
  <c r="N88" i="7"/>
  <c r="N88" i="6" s="1"/>
  <c r="D88" i="7"/>
  <c r="D88" i="6" s="1"/>
  <c r="E88" i="7"/>
  <c r="E88" i="6" s="1"/>
  <c r="F88" i="7"/>
  <c r="F88" i="6" s="1"/>
  <c r="G88" i="7"/>
  <c r="G88" i="6" s="1"/>
  <c r="H88" i="7"/>
  <c r="H88" i="6" s="1"/>
  <c r="I88" i="7"/>
  <c r="I88" i="6" s="1"/>
  <c r="J88" i="7"/>
  <c r="J88" i="6" s="1"/>
  <c r="K88" i="7"/>
  <c r="K88" i="6" s="1"/>
  <c r="D69" i="9"/>
  <c r="D69" i="3" s="1"/>
  <c r="E69" i="9"/>
  <c r="E69" i="3" s="1"/>
  <c r="F69" i="9"/>
  <c r="F69" i="3" s="1"/>
  <c r="G69" i="9"/>
  <c r="G69" i="3" s="1"/>
  <c r="H69" i="9"/>
  <c r="H69" i="3" s="1"/>
  <c r="I69" i="9"/>
  <c r="I69" i="3" s="1"/>
  <c r="J69" i="9"/>
  <c r="J69" i="3" s="1"/>
  <c r="C69" i="9"/>
  <c r="C69" i="3" s="1"/>
  <c r="N364" i="7"/>
  <c r="D364" i="7"/>
  <c r="D364" i="6" s="1"/>
  <c r="E364" i="7"/>
  <c r="E364" i="6" s="1"/>
  <c r="F364" i="7"/>
  <c r="F364" i="6" s="1"/>
  <c r="G364" i="7"/>
  <c r="G364" i="6" s="1"/>
  <c r="H364" i="7"/>
  <c r="H364" i="6" s="1"/>
  <c r="I364" i="7"/>
  <c r="I364" i="6" s="1"/>
  <c r="J364" i="7"/>
  <c r="J364" i="6" s="1"/>
  <c r="K364" i="7"/>
  <c r="K364" i="6" s="1"/>
  <c r="K484" i="7" l="1"/>
  <c r="K490" i="7"/>
  <c r="K494" i="7"/>
  <c r="K494" i="6" s="1"/>
  <c r="K388" i="7"/>
  <c r="K388" i="6" s="1"/>
  <c r="K392" i="7"/>
  <c r="K392" i="6" s="1"/>
  <c r="K398" i="7"/>
  <c r="K398" i="6" s="1"/>
  <c r="K407" i="7"/>
  <c r="K407" i="6" s="1"/>
  <c r="K425" i="7"/>
  <c r="K436" i="7"/>
  <c r="K436" i="6" s="1"/>
  <c r="K441" i="7"/>
  <c r="K441" i="6" s="1"/>
  <c r="K449" i="7"/>
  <c r="K453" i="7"/>
  <c r="K475" i="7"/>
  <c r="K475" i="6" s="1"/>
  <c r="K479" i="7"/>
  <c r="K479" i="6" s="1"/>
  <c r="K381" i="7"/>
  <c r="K373" i="7"/>
  <c r="K369" i="7"/>
  <c r="K369" i="6" s="1"/>
  <c r="K356" i="7"/>
  <c r="K337" i="7"/>
  <c r="K332" i="7"/>
  <c r="K319" i="7"/>
  <c r="K319" i="6" s="1"/>
  <c r="K7" i="7"/>
  <c r="K7" i="6" s="1"/>
  <c r="K20" i="7"/>
  <c r="K20" i="6" s="1"/>
  <c r="K23" i="7"/>
  <c r="K23" i="6" s="1"/>
  <c r="K40" i="7"/>
  <c r="K40" i="6" s="1"/>
  <c r="K46" i="7"/>
  <c r="K46" i="6" s="1"/>
  <c r="K55" i="7"/>
  <c r="K55" i="6" s="1"/>
  <c r="K71" i="7"/>
  <c r="K71" i="6" s="1"/>
  <c r="K74" i="7"/>
  <c r="K74" i="6" s="1"/>
  <c r="K107" i="7"/>
  <c r="K107" i="6" s="1"/>
  <c r="K109" i="7"/>
  <c r="K109" i="6" s="1"/>
  <c r="K111" i="7"/>
  <c r="K111" i="6" s="1"/>
  <c r="K142" i="7"/>
  <c r="K142" i="6" s="1"/>
  <c r="K166" i="7"/>
  <c r="K166" i="6" s="1"/>
  <c r="K175" i="7"/>
  <c r="K175" i="6" s="1"/>
  <c r="K178" i="7"/>
  <c r="K178" i="6" s="1"/>
  <c r="K196" i="7"/>
  <c r="K196" i="6" s="1"/>
  <c r="K203" i="7"/>
  <c r="K203" i="6" s="1"/>
  <c r="K213" i="7"/>
  <c r="K258" i="7"/>
  <c r="K258" i="6" s="1"/>
  <c r="K274" i="7"/>
  <c r="K274" i="6" s="1"/>
  <c r="K280" i="7"/>
  <c r="K280" i="6" s="1"/>
  <c r="K287" i="7"/>
  <c r="K287" i="6" s="1"/>
  <c r="K7" i="9"/>
  <c r="K7" i="3" s="1"/>
  <c r="K17" i="9"/>
  <c r="K17" i="3" s="1"/>
  <c r="K20" i="9"/>
  <c r="K20" i="3" s="1"/>
  <c r="K34" i="9"/>
  <c r="K34" i="3" s="1"/>
  <c r="K39" i="9"/>
  <c r="K39" i="3" s="1"/>
  <c r="K48" i="9"/>
  <c r="K48" i="3" s="1"/>
  <c r="K57" i="9"/>
  <c r="K60" i="9"/>
  <c r="K60" i="3" s="1"/>
  <c r="K84" i="9"/>
  <c r="K84" i="3" s="1"/>
  <c r="K86" i="9"/>
  <c r="K86" i="3" s="1"/>
  <c r="K91" i="9"/>
  <c r="K91" i="3" s="1"/>
  <c r="K106" i="9"/>
  <c r="K106" i="3" s="1"/>
  <c r="K126" i="3"/>
  <c r="K133" i="9"/>
  <c r="K133" i="3" s="1"/>
  <c r="K136" i="9"/>
  <c r="K136" i="3" s="1"/>
  <c r="K148" i="9"/>
  <c r="K148" i="3" s="1"/>
  <c r="K153" i="9"/>
  <c r="K153" i="3" s="1"/>
  <c r="K156" i="9"/>
  <c r="K156" i="3" s="1"/>
  <c r="K183" i="9"/>
  <c r="K183" i="3" s="1"/>
  <c r="K190" i="9"/>
  <c r="K190" i="3" s="1"/>
  <c r="K192" i="9"/>
  <c r="K192" i="3" s="1"/>
  <c r="K201" i="9"/>
  <c r="K201" i="3" s="1"/>
  <c r="K205" i="9"/>
  <c r="K205" i="3" s="1"/>
  <c r="K208" i="9"/>
  <c r="K208" i="3" s="1"/>
  <c r="K57" i="3" l="1"/>
  <c r="K6" i="7"/>
  <c r="K6" i="6" s="1"/>
  <c r="K6" i="9"/>
  <c r="K6" i="3" l="1"/>
  <c r="J39" i="9"/>
  <c r="J319" i="7" l="1"/>
  <c r="J332" i="7"/>
  <c r="J337" i="7"/>
  <c r="J356" i="7"/>
  <c r="J369" i="7"/>
  <c r="J373" i="7"/>
  <c r="J381" i="7"/>
  <c r="J388" i="7"/>
  <c r="J388" i="6" s="1"/>
  <c r="J392" i="7"/>
  <c r="J392" i="6" s="1"/>
  <c r="J398" i="7"/>
  <c r="J398" i="6" s="1"/>
  <c r="J407" i="7"/>
  <c r="J407" i="6" s="1"/>
  <c r="J425" i="7"/>
  <c r="J436" i="7"/>
  <c r="J436" i="6" s="1"/>
  <c r="J441" i="7"/>
  <c r="J441" i="6" s="1"/>
  <c r="J449" i="7"/>
  <c r="J453" i="7"/>
  <c r="J475" i="7"/>
  <c r="J475" i="6" s="1"/>
  <c r="J479" i="7"/>
  <c r="J479" i="6" s="1"/>
  <c r="J484" i="7"/>
  <c r="J490" i="7"/>
  <c r="J494" i="7"/>
  <c r="J494" i="6" s="1"/>
  <c r="J287" i="7"/>
  <c r="J287" i="6" s="1"/>
  <c r="J280" i="7"/>
  <c r="J280" i="6" s="1"/>
  <c r="J274" i="7"/>
  <c r="J274" i="6" s="1"/>
  <c r="J258" i="7"/>
  <c r="J258" i="6" s="1"/>
  <c r="J213" i="7"/>
  <c r="J203" i="7"/>
  <c r="J203" i="6" s="1"/>
  <c r="J196" i="7"/>
  <c r="J196" i="6" s="1"/>
  <c r="J178" i="7"/>
  <c r="J178" i="6" s="1"/>
  <c r="J175" i="7"/>
  <c r="J175" i="6" s="1"/>
  <c r="J166" i="7"/>
  <c r="J166" i="6" s="1"/>
  <c r="J142" i="7"/>
  <c r="J142" i="6" s="1"/>
  <c r="J111" i="7"/>
  <c r="J111" i="6" s="1"/>
  <c r="J109" i="7"/>
  <c r="J109" i="6" s="1"/>
  <c r="J107" i="7"/>
  <c r="J107" i="6" s="1"/>
  <c r="J74" i="7"/>
  <c r="J74" i="6" s="1"/>
  <c r="J71" i="7"/>
  <c r="J71" i="6" s="1"/>
  <c r="J55" i="7"/>
  <c r="J55" i="6" s="1"/>
  <c r="J46" i="7"/>
  <c r="J46" i="6" s="1"/>
  <c r="J40" i="7"/>
  <c r="J40" i="6" s="1"/>
  <c r="J23" i="7"/>
  <c r="J23" i="6" s="1"/>
  <c r="J20" i="7"/>
  <c r="J20" i="6" s="1"/>
  <c r="J7" i="7"/>
  <c r="J7" i="6" s="1"/>
  <c r="J7" i="9"/>
  <c r="J7" i="3" s="1"/>
  <c r="J17" i="9"/>
  <c r="J17" i="3" s="1"/>
  <c r="J20" i="9"/>
  <c r="J20" i="3" s="1"/>
  <c r="J34" i="9"/>
  <c r="J34" i="3" s="1"/>
  <c r="J39" i="3"/>
  <c r="J48" i="9"/>
  <c r="J48" i="3" s="1"/>
  <c r="J57" i="9"/>
  <c r="J57" i="3" s="1"/>
  <c r="J60" i="9"/>
  <c r="J60" i="3" s="1"/>
  <c r="J84" i="9"/>
  <c r="J84" i="3" s="1"/>
  <c r="J86" i="9"/>
  <c r="J86" i="3" s="1"/>
  <c r="J91" i="9"/>
  <c r="J91" i="3" s="1"/>
  <c r="J106" i="9"/>
  <c r="J106" i="3" s="1"/>
  <c r="J126" i="9"/>
  <c r="J126" i="3" s="1"/>
  <c r="J133" i="9"/>
  <c r="J133" i="3" s="1"/>
  <c r="J319" i="6" l="1"/>
  <c r="J6" i="7"/>
  <c r="J6" i="6" s="1"/>
  <c r="J136" i="9"/>
  <c r="J148" i="9"/>
  <c r="J148" i="3" s="1"/>
  <c r="J153" i="9"/>
  <c r="J153" i="3" s="1"/>
  <c r="J156" i="9"/>
  <c r="J156" i="3" s="1"/>
  <c r="J183" i="9"/>
  <c r="J183" i="3" s="1"/>
  <c r="J190" i="9"/>
  <c r="J190" i="3" s="1"/>
  <c r="J192" i="9"/>
  <c r="J192" i="3" s="1"/>
  <c r="J201" i="9"/>
  <c r="J201" i="3" s="1"/>
  <c r="J205" i="9"/>
  <c r="J205" i="3" s="1"/>
  <c r="J208" i="9"/>
  <c r="J208" i="3" s="1"/>
  <c r="C136" i="9"/>
  <c r="J136" i="3" l="1"/>
  <c r="J6" i="9"/>
  <c r="D156" i="9"/>
  <c r="D156" i="3" s="1"/>
  <c r="E156" i="9"/>
  <c r="E156" i="3" s="1"/>
  <c r="F156" i="9"/>
  <c r="F156" i="3" s="1"/>
  <c r="G156" i="9"/>
  <c r="G156" i="3" s="1"/>
  <c r="H156" i="9"/>
  <c r="H156" i="3" s="1"/>
  <c r="I156" i="9"/>
  <c r="I156" i="3" s="1"/>
  <c r="C156" i="9"/>
  <c r="C156" i="3" s="1"/>
  <c r="N156" i="9"/>
  <c r="J6" i="3" l="1"/>
  <c r="H74" i="7"/>
  <c r="I74" i="7"/>
  <c r="N74" i="7"/>
  <c r="I494" i="7" l="1"/>
  <c r="I494" i="6" s="1"/>
  <c r="I490" i="7"/>
  <c r="I484" i="7"/>
  <c r="I479" i="7"/>
  <c r="I479" i="6" s="1"/>
  <c r="I475" i="7"/>
  <c r="I475" i="6" s="1"/>
  <c r="I453" i="7"/>
  <c r="I449" i="7"/>
  <c r="I441" i="7"/>
  <c r="I441" i="6" s="1"/>
  <c r="I436" i="7"/>
  <c r="I436" i="6" s="1"/>
  <c r="I425" i="7"/>
  <c r="I407" i="7"/>
  <c r="I407" i="6" s="1"/>
  <c r="I398" i="7"/>
  <c r="I398" i="6" s="1"/>
  <c r="I392" i="7"/>
  <c r="I392" i="6" s="1"/>
  <c r="I388" i="7"/>
  <c r="I388" i="6" s="1"/>
  <c r="I381" i="7"/>
  <c r="I373" i="7"/>
  <c r="I369" i="7"/>
  <c r="I356" i="7"/>
  <c r="I337" i="7"/>
  <c r="I332" i="7"/>
  <c r="I319" i="7"/>
  <c r="I319" i="6" s="1"/>
  <c r="I258" i="7"/>
  <c r="I258" i="6" s="1"/>
  <c r="I40" i="7"/>
  <c r="I40" i="6" s="1"/>
  <c r="I46" i="7"/>
  <c r="I46" i="6" s="1"/>
  <c r="I55" i="7"/>
  <c r="I55" i="6" s="1"/>
  <c r="I71" i="7"/>
  <c r="I71" i="6" s="1"/>
  <c r="I74" i="6"/>
  <c r="I107" i="7"/>
  <c r="I107" i="6" s="1"/>
  <c r="I109" i="7"/>
  <c r="I109" i="6" s="1"/>
  <c r="I111" i="7"/>
  <c r="I111" i="6" s="1"/>
  <c r="I142" i="7"/>
  <c r="I142" i="6" s="1"/>
  <c r="I166" i="7"/>
  <c r="I166" i="6" s="1"/>
  <c r="I175" i="7"/>
  <c r="I175" i="6" s="1"/>
  <c r="I178" i="7"/>
  <c r="I178" i="6" s="1"/>
  <c r="I196" i="7"/>
  <c r="I196" i="6" s="1"/>
  <c r="I203" i="7"/>
  <c r="I203" i="6" s="1"/>
  <c r="I213" i="7"/>
  <c r="I213" i="6" s="1"/>
  <c r="I274" i="7"/>
  <c r="I274" i="6" s="1"/>
  <c r="I280" i="7"/>
  <c r="I280" i="6" s="1"/>
  <c r="I287" i="7"/>
  <c r="I287" i="6" s="1"/>
  <c r="I23" i="7"/>
  <c r="I23" i="6" s="1"/>
  <c r="I20" i="7"/>
  <c r="I20" i="6" s="1"/>
  <c r="I7" i="7"/>
  <c r="I7" i="6" s="1"/>
  <c r="I208" i="9"/>
  <c r="I208" i="3" s="1"/>
  <c r="I205" i="9"/>
  <c r="I205" i="3" s="1"/>
  <c r="I201" i="9"/>
  <c r="I201" i="3" s="1"/>
  <c r="I192" i="9"/>
  <c r="I192" i="3" s="1"/>
  <c r="I190" i="9"/>
  <c r="I190" i="3" s="1"/>
  <c r="I183" i="9"/>
  <c r="I183" i="3" s="1"/>
  <c r="I153" i="9"/>
  <c r="I153" i="3" s="1"/>
  <c r="I148" i="9"/>
  <c r="I148" i="3" s="1"/>
  <c r="I136" i="9"/>
  <c r="I136" i="3" s="1"/>
  <c r="I133" i="9"/>
  <c r="I133" i="3" s="1"/>
  <c r="I126" i="9"/>
  <c r="I126" i="3" s="1"/>
  <c r="I106" i="9"/>
  <c r="I106" i="3" s="1"/>
  <c r="I91" i="9"/>
  <c r="I91" i="3" s="1"/>
  <c r="I86" i="9"/>
  <c r="I86" i="3" s="1"/>
  <c r="I84" i="9"/>
  <c r="I84" i="3" s="1"/>
  <c r="I60" i="9"/>
  <c r="I60" i="3" s="1"/>
  <c r="I57" i="9"/>
  <c r="I57" i="3" s="1"/>
  <c r="I48" i="9"/>
  <c r="I48" i="3" s="1"/>
  <c r="I39" i="9"/>
  <c r="I39" i="3" s="1"/>
  <c r="I34" i="9"/>
  <c r="I34" i="3" s="1"/>
  <c r="I20" i="9"/>
  <c r="I20" i="3" s="1"/>
  <c r="I17" i="9"/>
  <c r="I17" i="3" s="1"/>
  <c r="I7" i="9"/>
  <c r="I7" i="3" s="1"/>
  <c r="I6" i="7" l="1"/>
  <c r="I6" i="6" s="1"/>
  <c r="I6" i="9"/>
  <c r="I6" i="3" s="1"/>
  <c r="H208" i="9" l="1"/>
  <c r="H23" i="7" l="1"/>
  <c r="H23" i="6" s="1"/>
  <c r="H7" i="7"/>
  <c r="H7" i="6" s="1"/>
  <c r="H20" i="7"/>
  <c r="H20" i="6" s="1"/>
  <c r="H40" i="7"/>
  <c r="H40" i="6" s="1"/>
  <c r="H46" i="7"/>
  <c r="H46" i="6" s="1"/>
  <c r="H55" i="7"/>
  <c r="H55" i="6" s="1"/>
  <c r="H71" i="7"/>
  <c r="H71" i="6" s="1"/>
  <c r="H74" i="6"/>
  <c r="H107" i="7"/>
  <c r="H107" i="6" s="1"/>
  <c r="H109" i="7"/>
  <c r="H109" i="6" s="1"/>
  <c r="H111" i="7"/>
  <c r="H111" i="6" s="1"/>
  <c r="H142" i="7"/>
  <c r="H142" i="6" s="1"/>
  <c r="H166" i="7"/>
  <c r="H166" i="6" s="1"/>
  <c r="H175" i="7"/>
  <c r="H175" i="6" s="1"/>
  <c r="H178" i="7"/>
  <c r="H178" i="6" s="1"/>
  <c r="H196" i="7"/>
  <c r="H196" i="6" s="1"/>
  <c r="H203" i="7"/>
  <c r="H203" i="6" s="1"/>
  <c r="H213" i="7"/>
  <c r="H213" i="6" s="1"/>
  <c r="H258" i="7"/>
  <c r="H258" i="6" s="1"/>
  <c r="H274" i="7"/>
  <c r="H274" i="6" s="1"/>
  <c r="H280" i="7"/>
  <c r="H280" i="6" s="1"/>
  <c r="H287" i="7"/>
  <c r="H287" i="6" s="1"/>
  <c r="G208" i="9"/>
  <c r="G208" i="3" s="1"/>
  <c r="G60" i="9"/>
  <c r="G60" i="3" s="1"/>
  <c r="N60" i="9"/>
  <c r="D15" i="5"/>
  <c r="D19" i="5"/>
  <c r="H494" i="7"/>
  <c r="H494" i="6" s="1"/>
  <c r="N494" i="7"/>
  <c r="N494" i="6" s="1"/>
  <c r="G494" i="7"/>
  <c r="G494" i="6" s="1"/>
  <c r="F494" i="7"/>
  <c r="F494" i="6" s="1"/>
  <c r="E494" i="7"/>
  <c r="E494" i="6" s="1"/>
  <c r="D494" i="7"/>
  <c r="D494" i="6" s="1"/>
  <c r="C494" i="6"/>
  <c r="H490" i="7"/>
  <c r="N490" i="7"/>
  <c r="G490" i="7"/>
  <c r="F490" i="7"/>
  <c r="E490" i="7"/>
  <c r="D490" i="7"/>
  <c r="D490" i="6" s="1"/>
  <c r="H484" i="7"/>
  <c r="N484" i="7"/>
  <c r="G484" i="7"/>
  <c r="F484" i="7"/>
  <c r="F484" i="6" s="1"/>
  <c r="E484" i="7"/>
  <c r="E484" i="6" s="1"/>
  <c r="D484" i="7"/>
  <c r="D484" i="6" s="1"/>
  <c r="H479" i="7"/>
  <c r="H479" i="6" s="1"/>
  <c r="N479" i="7"/>
  <c r="N479" i="6" s="1"/>
  <c r="G479" i="7"/>
  <c r="G479" i="6" s="1"/>
  <c r="F479" i="7"/>
  <c r="F479" i="6" s="1"/>
  <c r="E479" i="7"/>
  <c r="E479" i="6" s="1"/>
  <c r="D479" i="7"/>
  <c r="D479" i="6" s="1"/>
  <c r="C479" i="6"/>
  <c r="H475" i="7"/>
  <c r="H475" i="6" s="1"/>
  <c r="N475" i="7"/>
  <c r="N475" i="6" s="1"/>
  <c r="G475" i="7"/>
  <c r="G475" i="6" s="1"/>
  <c r="F475" i="7"/>
  <c r="F475" i="6" s="1"/>
  <c r="E475" i="7"/>
  <c r="E475" i="6" s="1"/>
  <c r="D475" i="7"/>
  <c r="D475" i="6" s="1"/>
  <c r="C475" i="6"/>
  <c r="H453" i="7"/>
  <c r="N453" i="7"/>
  <c r="G453" i="7"/>
  <c r="F453" i="7"/>
  <c r="E453" i="7"/>
  <c r="D453" i="7"/>
  <c r="H449" i="7"/>
  <c r="N449" i="7"/>
  <c r="G449" i="7"/>
  <c r="F449" i="7"/>
  <c r="E449" i="7"/>
  <c r="D449" i="7"/>
  <c r="H441" i="7"/>
  <c r="H441" i="6" s="1"/>
  <c r="N441" i="7"/>
  <c r="N441" i="6" s="1"/>
  <c r="G441" i="7"/>
  <c r="G441" i="6" s="1"/>
  <c r="F441" i="7"/>
  <c r="F441" i="6" s="1"/>
  <c r="E441" i="7"/>
  <c r="E441" i="6" s="1"/>
  <c r="D441" i="7"/>
  <c r="D441" i="6" s="1"/>
  <c r="C441" i="6"/>
  <c r="H436" i="7"/>
  <c r="H436" i="6" s="1"/>
  <c r="N436" i="7"/>
  <c r="N436" i="6" s="1"/>
  <c r="G436" i="7"/>
  <c r="G436" i="6" s="1"/>
  <c r="F436" i="7"/>
  <c r="F436" i="6" s="1"/>
  <c r="E436" i="7"/>
  <c r="E436" i="6" s="1"/>
  <c r="D436" i="7"/>
  <c r="D436" i="6" s="1"/>
  <c r="C436" i="6"/>
  <c r="H425" i="7"/>
  <c r="N425" i="7"/>
  <c r="G425" i="7"/>
  <c r="F425" i="7"/>
  <c r="E425" i="7"/>
  <c r="D425" i="7"/>
  <c r="H407" i="7"/>
  <c r="H407" i="6" s="1"/>
  <c r="N407" i="7"/>
  <c r="N407" i="6" s="1"/>
  <c r="G407" i="7"/>
  <c r="G407" i="6" s="1"/>
  <c r="F407" i="7"/>
  <c r="F407" i="6" s="1"/>
  <c r="E407" i="7"/>
  <c r="E407" i="6" s="1"/>
  <c r="D407" i="7"/>
  <c r="D407" i="6" s="1"/>
  <c r="H398" i="7"/>
  <c r="H398" i="6" s="1"/>
  <c r="N398" i="7"/>
  <c r="N398" i="6" s="1"/>
  <c r="G398" i="7"/>
  <c r="G398" i="6" s="1"/>
  <c r="F398" i="7"/>
  <c r="F398" i="6" s="1"/>
  <c r="E398" i="7"/>
  <c r="E398" i="6" s="1"/>
  <c r="D398" i="7"/>
  <c r="D398" i="6" s="1"/>
  <c r="C398" i="6"/>
  <c r="H392" i="7"/>
  <c r="H392" i="6" s="1"/>
  <c r="N392" i="7"/>
  <c r="G392" i="7"/>
  <c r="G392" i="6" s="1"/>
  <c r="F392" i="7"/>
  <c r="F392" i="6" s="1"/>
  <c r="E392" i="7"/>
  <c r="E392" i="6" s="1"/>
  <c r="D392" i="6"/>
  <c r="C392" i="6"/>
  <c r="H388" i="7"/>
  <c r="H388" i="6" s="1"/>
  <c r="N388" i="7"/>
  <c r="G388" i="7"/>
  <c r="G388" i="6" s="1"/>
  <c r="F388" i="7"/>
  <c r="F388" i="6" s="1"/>
  <c r="E388" i="7"/>
  <c r="D388" i="7"/>
  <c r="H381" i="7"/>
  <c r="N381" i="7"/>
  <c r="N318" i="7" s="1"/>
  <c r="G381" i="7"/>
  <c r="F381" i="7"/>
  <c r="E381" i="7"/>
  <c r="D381" i="7"/>
  <c r="H373" i="7"/>
  <c r="N373" i="7"/>
  <c r="G373" i="7"/>
  <c r="F373" i="7"/>
  <c r="E373" i="7"/>
  <c r="D373" i="7"/>
  <c r="H369" i="7"/>
  <c r="N369" i="7"/>
  <c r="G369" i="7"/>
  <c r="G369" i="6" s="1"/>
  <c r="F369" i="7"/>
  <c r="F369" i="6" s="1"/>
  <c r="E369" i="7"/>
  <c r="D369" i="7"/>
  <c r="H356" i="7"/>
  <c r="N356" i="7"/>
  <c r="G356" i="7"/>
  <c r="F356" i="7"/>
  <c r="F356" i="6" s="1"/>
  <c r="E356" i="7"/>
  <c r="E356" i="6" s="1"/>
  <c r="D356" i="7"/>
  <c r="D356" i="6" s="1"/>
  <c r="C356" i="6"/>
  <c r="H337" i="7"/>
  <c r="G337" i="7"/>
  <c r="F337" i="7"/>
  <c r="E337" i="7"/>
  <c r="D337" i="7"/>
  <c r="H332" i="7"/>
  <c r="N332" i="7"/>
  <c r="G332" i="7"/>
  <c r="F332" i="7"/>
  <c r="E332" i="7"/>
  <c r="D332" i="7"/>
  <c r="H319" i="7"/>
  <c r="G319" i="7"/>
  <c r="G319" i="6" s="1"/>
  <c r="F319" i="7"/>
  <c r="F319" i="6" s="1"/>
  <c r="E319" i="7"/>
  <c r="E319" i="6" s="1"/>
  <c r="D319" i="7"/>
  <c r="D319" i="6" s="1"/>
  <c r="C319" i="6"/>
  <c r="C34" i="9"/>
  <c r="C34" i="3" s="1"/>
  <c r="H208" i="3"/>
  <c r="F208" i="9"/>
  <c r="F208" i="3" s="1"/>
  <c r="E208" i="9"/>
  <c r="E208" i="3" s="1"/>
  <c r="D208" i="9"/>
  <c r="D208" i="3" s="1"/>
  <c r="C208" i="9"/>
  <c r="C208" i="3" s="1"/>
  <c r="H205" i="9"/>
  <c r="H205" i="3" s="1"/>
  <c r="N205" i="9"/>
  <c r="G205" i="9"/>
  <c r="G205" i="3" s="1"/>
  <c r="F205" i="9"/>
  <c r="F205" i="3" s="1"/>
  <c r="E205" i="9"/>
  <c r="E205" i="3" s="1"/>
  <c r="D205" i="9"/>
  <c r="D205" i="3" s="1"/>
  <c r="C205" i="9"/>
  <c r="C205" i="3" s="1"/>
  <c r="H201" i="9"/>
  <c r="H201" i="3" s="1"/>
  <c r="N201" i="9"/>
  <c r="G201" i="9"/>
  <c r="G201" i="3" s="1"/>
  <c r="F201" i="9"/>
  <c r="F201" i="3" s="1"/>
  <c r="E201" i="9"/>
  <c r="E201" i="3" s="1"/>
  <c r="D201" i="9"/>
  <c r="D201" i="3" s="1"/>
  <c r="C201" i="9"/>
  <c r="C201" i="3" s="1"/>
  <c r="H192" i="9"/>
  <c r="H192" i="3" s="1"/>
  <c r="N192" i="9"/>
  <c r="G192" i="9"/>
  <c r="G192" i="3" s="1"/>
  <c r="F192" i="9"/>
  <c r="F192" i="3" s="1"/>
  <c r="E192" i="9"/>
  <c r="E192" i="3" s="1"/>
  <c r="D192" i="9"/>
  <c r="D192" i="3" s="1"/>
  <c r="C192" i="9"/>
  <c r="C192" i="3" s="1"/>
  <c r="H190" i="9"/>
  <c r="H190" i="3" s="1"/>
  <c r="N190" i="9"/>
  <c r="G190" i="9"/>
  <c r="G190" i="3" s="1"/>
  <c r="F190" i="9"/>
  <c r="F190" i="3" s="1"/>
  <c r="E190" i="9"/>
  <c r="E190" i="3" s="1"/>
  <c r="D190" i="9"/>
  <c r="D190" i="3" s="1"/>
  <c r="C190" i="9"/>
  <c r="C190" i="3" s="1"/>
  <c r="H183" i="9"/>
  <c r="H183" i="3" s="1"/>
  <c r="N183" i="9"/>
  <c r="G183" i="9"/>
  <c r="G183" i="3" s="1"/>
  <c r="F183" i="9"/>
  <c r="F183" i="3" s="1"/>
  <c r="E183" i="9"/>
  <c r="E183" i="3" s="1"/>
  <c r="D183" i="9"/>
  <c r="D183" i="3" s="1"/>
  <c r="C183" i="9"/>
  <c r="C183" i="3" s="1"/>
  <c r="H153" i="9"/>
  <c r="H153" i="3" s="1"/>
  <c r="N153" i="9"/>
  <c r="G153" i="9"/>
  <c r="G153" i="3" s="1"/>
  <c r="F153" i="9"/>
  <c r="F153" i="3" s="1"/>
  <c r="E153" i="9"/>
  <c r="E153" i="3" s="1"/>
  <c r="D153" i="9"/>
  <c r="D153" i="3" s="1"/>
  <c r="C153" i="9"/>
  <c r="C153" i="3" s="1"/>
  <c r="H148" i="9"/>
  <c r="H148" i="3" s="1"/>
  <c r="N148" i="9"/>
  <c r="G148" i="9"/>
  <c r="G148" i="3" s="1"/>
  <c r="F148" i="9"/>
  <c r="F148" i="3" s="1"/>
  <c r="E148" i="9"/>
  <c r="E148" i="3" s="1"/>
  <c r="D148" i="9"/>
  <c r="D148" i="3" s="1"/>
  <c r="C148" i="9"/>
  <c r="C148" i="3" s="1"/>
  <c r="H136" i="9"/>
  <c r="H136" i="3" s="1"/>
  <c r="N136" i="9"/>
  <c r="G136" i="9"/>
  <c r="G136" i="3" s="1"/>
  <c r="F136" i="9"/>
  <c r="F136" i="3" s="1"/>
  <c r="E136" i="9"/>
  <c r="E136" i="3" s="1"/>
  <c r="D136" i="9"/>
  <c r="D136" i="3" s="1"/>
  <c r="C136" i="3"/>
  <c r="H133" i="9"/>
  <c r="H133" i="3" s="1"/>
  <c r="N133" i="9"/>
  <c r="G133" i="9"/>
  <c r="G133" i="3" s="1"/>
  <c r="F133" i="9"/>
  <c r="F133" i="3" s="1"/>
  <c r="E133" i="9"/>
  <c r="E133" i="3" s="1"/>
  <c r="D133" i="9"/>
  <c r="D133" i="3" s="1"/>
  <c r="C133" i="9"/>
  <c r="C133" i="3" s="1"/>
  <c r="H126" i="9"/>
  <c r="H126" i="3" s="1"/>
  <c r="G126" i="9"/>
  <c r="G126" i="3" s="1"/>
  <c r="F126" i="9"/>
  <c r="F126" i="3" s="1"/>
  <c r="E126" i="9"/>
  <c r="E126" i="3" s="1"/>
  <c r="D126" i="9"/>
  <c r="D126" i="3" s="1"/>
  <c r="C126" i="9"/>
  <c r="C126" i="3" s="1"/>
  <c r="H106" i="9"/>
  <c r="H106" i="3" s="1"/>
  <c r="N106" i="9"/>
  <c r="G106" i="9"/>
  <c r="G106" i="3" s="1"/>
  <c r="F106" i="9"/>
  <c r="F106" i="3" s="1"/>
  <c r="E106" i="9"/>
  <c r="E106" i="3" s="1"/>
  <c r="D106" i="9"/>
  <c r="D106" i="3" s="1"/>
  <c r="C106" i="9"/>
  <c r="C106" i="3" s="1"/>
  <c r="H91" i="9"/>
  <c r="H91" i="3" s="1"/>
  <c r="G91" i="9"/>
  <c r="G91" i="3" s="1"/>
  <c r="F91" i="9"/>
  <c r="F91" i="3" s="1"/>
  <c r="E91" i="9"/>
  <c r="E91" i="3" s="1"/>
  <c r="D91" i="9"/>
  <c r="D91" i="3" s="1"/>
  <c r="C91" i="9"/>
  <c r="C91" i="3" s="1"/>
  <c r="H86" i="9"/>
  <c r="H86" i="3" s="1"/>
  <c r="N86" i="9"/>
  <c r="G86" i="9"/>
  <c r="G86" i="3" s="1"/>
  <c r="F86" i="9"/>
  <c r="F86" i="3" s="1"/>
  <c r="E86" i="9"/>
  <c r="E86" i="3" s="1"/>
  <c r="D86" i="9"/>
  <c r="D86" i="3" s="1"/>
  <c r="C86" i="9"/>
  <c r="C86" i="3" s="1"/>
  <c r="H84" i="9"/>
  <c r="H84" i="3" s="1"/>
  <c r="G84" i="9"/>
  <c r="G84" i="3" s="1"/>
  <c r="F84" i="9"/>
  <c r="F84" i="3" s="1"/>
  <c r="E84" i="9"/>
  <c r="E84" i="3" s="1"/>
  <c r="D84" i="9"/>
  <c r="D84" i="3" s="1"/>
  <c r="C84" i="9"/>
  <c r="C84" i="3" s="1"/>
  <c r="H60" i="9"/>
  <c r="H60" i="3" s="1"/>
  <c r="F60" i="9"/>
  <c r="F60" i="3" s="1"/>
  <c r="E60" i="9"/>
  <c r="E60" i="3" s="1"/>
  <c r="D60" i="9"/>
  <c r="D60" i="3" s="1"/>
  <c r="C60" i="9"/>
  <c r="C60" i="3" s="1"/>
  <c r="H57" i="9"/>
  <c r="H57" i="3" s="1"/>
  <c r="N57" i="9"/>
  <c r="G57" i="9"/>
  <c r="G57" i="3" s="1"/>
  <c r="F57" i="9"/>
  <c r="F57" i="3" s="1"/>
  <c r="E57" i="9"/>
  <c r="E57" i="3" s="1"/>
  <c r="D57" i="9"/>
  <c r="D57" i="3" s="1"/>
  <c r="C57" i="9"/>
  <c r="C57" i="3" s="1"/>
  <c r="H48" i="9"/>
  <c r="H48" i="3" s="1"/>
  <c r="N48" i="9"/>
  <c r="G48" i="9"/>
  <c r="G48" i="3" s="1"/>
  <c r="F48" i="9"/>
  <c r="F48" i="3" s="1"/>
  <c r="E48" i="9"/>
  <c r="E48" i="3" s="1"/>
  <c r="D48" i="9"/>
  <c r="D48" i="3" s="1"/>
  <c r="C48" i="9"/>
  <c r="C48" i="3" s="1"/>
  <c r="H39" i="9"/>
  <c r="H39" i="3" s="1"/>
  <c r="N39" i="9"/>
  <c r="G39" i="9"/>
  <c r="G39" i="3" s="1"/>
  <c r="F39" i="9"/>
  <c r="F39" i="3" s="1"/>
  <c r="E39" i="9"/>
  <c r="E39" i="3" s="1"/>
  <c r="D39" i="9"/>
  <c r="D39" i="3" s="1"/>
  <c r="C39" i="9"/>
  <c r="C39" i="3" s="1"/>
  <c r="H34" i="9"/>
  <c r="H34" i="3" s="1"/>
  <c r="N34" i="9"/>
  <c r="G34" i="9"/>
  <c r="G34" i="3" s="1"/>
  <c r="F34" i="9"/>
  <c r="F34" i="3" s="1"/>
  <c r="E34" i="9"/>
  <c r="E34" i="3" s="1"/>
  <c r="D34" i="9"/>
  <c r="D34" i="3" s="1"/>
  <c r="H20" i="9"/>
  <c r="H20" i="3" s="1"/>
  <c r="N20" i="9"/>
  <c r="G20" i="9"/>
  <c r="G20" i="3" s="1"/>
  <c r="F20" i="9"/>
  <c r="F20" i="3" s="1"/>
  <c r="E20" i="9"/>
  <c r="E20" i="3" s="1"/>
  <c r="D20" i="9"/>
  <c r="D20" i="3" s="1"/>
  <c r="C20" i="9"/>
  <c r="C20" i="3" s="1"/>
  <c r="H17" i="9"/>
  <c r="H17" i="3" s="1"/>
  <c r="N17" i="9"/>
  <c r="G17" i="9"/>
  <c r="G17" i="3" s="1"/>
  <c r="F17" i="9"/>
  <c r="F17" i="3" s="1"/>
  <c r="E17" i="9"/>
  <c r="E17" i="3" s="1"/>
  <c r="D17" i="9"/>
  <c r="D17" i="3" s="1"/>
  <c r="C17" i="9"/>
  <c r="C17" i="3" s="1"/>
  <c r="H7" i="9"/>
  <c r="H7" i="3" s="1"/>
  <c r="N7" i="9"/>
  <c r="G7" i="9"/>
  <c r="G7" i="3" s="1"/>
  <c r="F7" i="9"/>
  <c r="F7" i="3" s="1"/>
  <c r="E7" i="9"/>
  <c r="E7" i="3" s="1"/>
  <c r="D7" i="9"/>
  <c r="D7" i="3" s="1"/>
  <c r="C7" i="9"/>
  <c r="C7" i="3" s="1"/>
  <c r="D18" i="5"/>
  <c r="D14" i="5"/>
  <c r="D7" i="7"/>
  <c r="D7" i="6" s="1"/>
  <c r="E7" i="7"/>
  <c r="E7" i="6" s="1"/>
  <c r="F7" i="7"/>
  <c r="F7" i="6" s="1"/>
  <c r="G7" i="7"/>
  <c r="G7" i="6" s="1"/>
  <c r="N7" i="7"/>
  <c r="N7" i="6" s="1"/>
  <c r="C7" i="6"/>
  <c r="D20" i="7"/>
  <c r="D20" i="6" s="1"/>
  <c r="E20" i="7"/>
  <c r="E20" i="6" s="1"/>
  <c r="F20" i="7"/>
  <c r="F20" i="6" s="1"/>
  <c r="G20" i="7"/>
  <c r="G20" i="6" s="1"/>
  <c r="N20" i="7"/>
  <c r="N20" i="6" s="1"/>
  <c r="C20" i="6"/>
  <c r="C23" i="6"/>
  <c r="D23" i="7"/>
  <c r="D23" i="6" s="1"/>
  <c r="E23" i="7"/>
  <c r="E23" i="6" s="1"/>
  <c r="F23" i="7"/>
  <c r="F23" i="6" s="1"/>
  <c r="G23" i="7"/>
  <c r="G23" i="6" s="1"/>
  <c r="N23" i="7"/>
  <c r="N23" i="6" s="1"/>
  <c r="D40" i="7"/>
  <c r="D40" i="6" s="1"/>
  <c r="E40" i="7"/>
  <c r="E40" i="6" s="1"/>
  <c r="F40" i="7"/>
  <c r="F40" i="6" s="1"/>
  <c r="G40" i="7"/>
  <c r="G40" i="6" s="1"/>
  <c r="N40" i="7"/>
  <c r="N40" i="6" s="1"/>
  <c r="C40" i="6"/>
  <c r="D46" i="7"/>
  <c r="D46" i="6" s="1"/>
  <c r="E46" i="7"/>
  <c r="E46" i="6" s="1"/>
  <c r="F46" i="7"/>
  <c r="F46" i="6" s="1"/>
  <c r="G46" i="7"/>
  <c r="G46" i="6" s="1"/>
  <c r="N46" i="7"/>
  <c r="N46" i="6" s="1"/>
  <c r="C46" i="6"/>
  <c r="D55" i="7"/>
  <c r="D55" i="6" s="1"/>
  <c r="E55" i="7"/>
  <c r="E55" i="6" s="1"/>
  <c r="F55" i="7"/>
  <c r="F55" i="6" s="1"/>
  <c r="G55" i="7"/>
  <c r="G55" i="6" s="1"/>
  <c r="N55" i="7"/>
  <c r="N55" i="6" s="1"/>
  <c r="C55" i="6"/>
  <c r="D71" i="7"/>
  <c r="D71" i="6" s="1"/>
  <c r="E71" i="7"/>
  <c r="E71" i="6" s="1"/>
  <c r="F71" i="7"/>
  <c r="F71" i="6" s="1"/>
  <c r="G71" i="7"/>
  <c r="G71" i="6" s="1"/>
  <c r="N71" i="7"/>
  <c r="N71" i="6" s="1"/>
  <c r="C71" i="6"/>
  <c r="D74" i="7"/>
  <c r="D74" i="6" s="1"/>
  <c r="E74" i="7"/>
  <c r="E74" i="6" s="1"/>
  <c r="F74" i="7"/>
  <c r="F74" i="6" s="1"/>
  <c r="G74" i="7"/>
  <c r="G74" i="6" s="1"/>
  <c r="N74" i="6"/>
  <c r="C74" i="6"/>
  <c r="C107" i="7"/>
  <c r="C107" i="6" s="1"/>
  <c r="D107" i="7"/>
  <c r="D107" i="6" s="1"/>
  <c r="E107" i="7"/>
  <c r="E107" i="6" s="1"/>
  <c r="F107" i="7"/>
  <c r="F107" i="6" s="1"/>
  <c r="G107" i="7"/>
  <c r="G107" i="6" s="1"/>
  <c r="N107" i="7"/>
  <c r="N107" i="6" s="1"/>
  <c r="D109" i="7"/>
  <c r="D109" i="6" s="1"/>
  <c r="E109" i="7"/>
  <c r="E109" i="6" s="1"/>
  <c r="F109" i="7"/>
  <c r="F109" i="6" s="1"/>
  <c r="G109" i="7"/>
  <c r="G109" i="6" s="1"/>
  <c r="N109" i="7"/>
  <c r="N109" i="6" s="1"/>
  <c r="C109" i="7"/>
  <c r="C109" i="6" s="1"/>
  <c r="D111" i="7"/>
  <c r="D111" i="6" s="1"/>
  <c r="E111" i="7"/>
  <c r="E111" i="6" s="1"/>
  <c r="F111" i="7"/>
  <c r="F111" i="6" s="1"/>
  <c r="G111" i="7"/>
  <c r="G111" i="6" s="1"/>
  <c r="N111" i="7"/>
  <c r="N111" i="6" s="1"/>
  <c r="C111" i="6"/>
  <c r="D142" i="7"/>
  <c r="D142" i="6" s="1"/>
  <c r="E142" i="7"/>
  <c r="E142" i="6" s="1"/>
  <c r="F142" i="7"/>
  <c r="F142" i="6" s="1"/>
  <c r="G142" i="7"/>
  <c r="G142" i="6" s="1"/>
  <c r="N142" i="7"/>
  <c r="N142" i="6" s="1"/>
  <c r="C142" i="6"/>
  <c r="C166" i="6"/>
  <c r="D166" i="7"/>
  <c r="D166" i="6" s="1"/>
  <c r="E166" i="7"/>
  <c r="E166" i="6" s="1"/>
  <c r="F166" i="7"/>
  <c r="F166" i="6" s="1"/>
  <c r="G166" i="7"/>
  <c r="G166" i="6" s="1"/>
  <c r="N166" i="7"/>
  <c r="N166" i="6" s="1"/>
  <c r="D175" i="7"/>
  <c r="D175" i="6" s="1"/>
  <c r="E175" i="7"/>
  <c r="E175" i="6" s="1"/>
  <c r="F175" i="7"/>
  <c r="F175" i="6" s="1"/>
  <c r="G175" i="7"/>
  <c r="G175" i="6" s="1"/>
  <c r="N175" i="7"/>
  <c r="N175" i="6" s="1"/>
  <c r="C175" i="6"/>
  <c r="D178" i="7"/>
  <c r="D178" i="6" s="1"/>
  <c r="E178" i="7"/>
  <c r="E178" i="6" s="1"/>
  <c r="F178" i="7"/>
  <c r="F178" i="6" s="1"/>
  <c r="G178" i="7"/>
  <c r="G178" i="6" s="1"/>
  <c r="N178" i="7"/>
  <c r="N178" i="6" s="1"/>
  <c r="C178" i="6"/>
  <c r="C196" i="6"/>
  <c r="D196" i="7"/>
  <c r="D196" i="6" s="1"/>
  <c r="E196" i="7"/>
  <c r="E196" i="6" s="1"/>
  <c r="F196" i="7"/>
  <c r="F196" i="6" s="1"/>
  <c r="G196" i="7"/>
  <c r="G196" i="6" s="1"/>
  <c r="N196" i="7"/>
  <c r="N196" i="6" s="1"/>
  <c r="D203" i="7"/>
  <c r="D203" i="6" s="1"/>
  <c r="E203" i="7"/>
  <c r="E203" i="6" s="1"/>
  <c r="F203" i="7"/>
  <c r="F203" i="6" s="1"/>
  <c r="G203" i="7"/>
  <c r="G203" i="6" s="1"/>
  <c r="N203" i="7"/>
  <c r="N203" i="6" s="1"/>
  <c r="C213" i="6"/>
  <c r="D213" i="7"/>
  <c r="D213" i="6" s="1"/>
  <c r="E213" i="7"/>
  <c r="E213" i="6" s="1"/>
  <c r="F213" i="7"/>
  <c r="F213" i="6" s="1"/>
  <c r="G213" i="7"/>
  <c r="G213" i="6" s="1"/>
  <c r="N213" i="7"/>
  <c r="D258" i="7"/>
  <c r="D258" i="6" s="1"/>
  <c r="E258" i="7"/>
  <c r="E258" i="6" s="1"/>
  <c r="F258" i="7"/>
  <c r="F258" i="6" s="1"/>
  <c r="G258" i="7"/>
  <c r="G258" i="6" s="1"/>
  <c r="N258" i="7"/>
  <c r="N258" i="6" s="1"/>
  <c r="C258" i="7"/>
  <c r="D274" i="7"/>
  <c r="D274" i="6" s="1"/>
  <c r="E274" i="7"/>
  <c r="E274" i="6" s="1"/>
  <c r="F274" i="7"/>
  <c r="F274" i="6" s="1"/>
  <c r="G274" i="7"/>
  <c r="G274" i="6" s="1"/>
  <c r="N274" i="7"/>
  <c r="N274" i="6" s="1"/>
  <c r="C274" i="6"/>
  <c r="D280" i="7"/>
  <c r="D280" i="6" s="1"/>
  <c r="E280" i="7"/>
  <c r="E280" i="6" s="1"/>
  <c r="F280" i="7"/>
  <c r="F280" i="6" s="1"/>
  <c r="G280" i="7"/>
  <c r="G280" i="6" s="1"/>
  <c r="N280" i="7"/>
  <c r="N280" i="6" s="1"/>
  <c r="C280" i="6"/>
  <c r="C287" i="6"/>
  <c r="D287" i="7"/>
  <c r="D287" i="6" s="1"/>
  <c r="E287" i="7"/>
  <c r="E287" i="6" s="1"/>
  <c r="F287" i="7"/>
  <c r="F287" i="6" s="1"/>
  <c r="G287" i="7"/>
  <c r="G287" i="6" s="1"/>
  <c r="N287" i="7"/>
  <c r="N287" i="6" s="1"/>
  <c r="C11" i="5"/>
  <c r="C258" i="6" l="1"/>
  <c r="N6" i="9"/>
  <c r="C6" i="7"/>
  <c r="D6" i="7"/>
  <c r="D6" i="6" s="1"/>
  <c r="C6" i="9"/>
  <c r="C6" i="3" s="1"/>
  <c r="D6" i="9"/>
  <c r="D6" i="3" s="1"/>
  <c r="E6" i="7"/>
  <c r="E6" i="6" s="1"/>
  <c r="F6" i="7"/>
  <c r="F6" i="6" s="1"/>
  <c r="F6" i="9"/>
  <c r="F6" i="3" s="1"/>
  <c r="E6" i="9"/>
  <c r="E6" i="3" s="1"/>
  <c r="H319" i="6"/>
  <c r="H6" i="7"/>
  <c r="H6" i="6" s="1"/>
  <c r="N6" i="7"/>
  <c r="N6" i="6" s="1"/>
  <c r="G6" i="7"/>
  <c r="G6" i="6" s="1"/>
  <c r="G6" i="9"/>
  <c r="G6" i="3" s="1"/>
  <c r="H6" i="9"/>
  <c r="H6" i="3" s="1"/>
  <c r="C6" i="6" l="1"/>
  <c r="C318" i="7" l="1"/>
  <c r="H318" i="7"/>
  <c r="I318" i="7"/>
  <c r="K318" i="7"/>
  <c r="D318" i="7"/>
  <c r="L318" i="7"/>
  <c r="G318" i="7"/>
  <c r="G318" i="6" s="1"/>
  <c r="E318" i="7"/>
  <c r="F318" i="7"/>
  <c r="J318" i="7"/>
  <c r="N318" i="6" l="1"/>
  <c r="C318" i="6"/>
  <c r="J318" i="6"/>
  <c r="K318" i="6"/>
  <c r="D318" i="6"/>
  <c r="I318" i="6"/>
  <c r="L318" i="6"/>
  <c r="H318" i="6"/>
  <c r="F318" i="6"/>
  <c r="E318" i="6"/>
</calcChain>
</file>

<file path=xl/sharedStrings.xml><?xml version="1.0" encoding="utf-8"?>
<sst xmlns="http://schemas.openxmlformats.org/spreadsheetml/2006/main" count="1692" uniqueCount="712">
  <si>
    <t xml:space="preserve"> Municipalidad de Achiras </t>
  </si>
  <si>
    <t xml:space="preserve"> Municipalidad de Adelia María </t>
  </si>
  <si>
    <t xml:space="preserve"> Municipalidad de Alcira Gigena </t>
  </si>
  <si>
    <t xml:space="preserve"> Municipalidad de Alejandro Roca </t>
  </si>
  <si>
    <t xml:space="preserve"> Municipalidad de Almafuerte </t>
  </si>
  <si>
    <t xml:space="preserve"> Municipalidad de Alpa Corral </t>
  </si>
  <si>
    <t xml:space="preserve"> Municipalidad de Alta Gracia </t>
  </si>
  <si>
    <t xml:space="preserve"> Municipalidad de Altos de Chipión </t>
  </si>
  <si>
    <t xml:space="preserve"> Municipalidad de Arias </t>
  </si>
  <si>
    <t xml:space="preserve"> Municipalidad de Arroyito </t>
  </si>
  <si>
    <t xml:space="preserve"> Municipalidad de Arroyo Cabral </t>
  </si>
  <si>
    <t xml:space="preserve"> Municipalidad de Balnearia </t>
  </si>
  <si>
    <t xml:space="preserve"> Municipalidad de Ballesteros </t>
  </si>
  <si>
    <t xml:space="preserve"> Municipalidad de Bell Ville </t>
  </si>
  <si>
    <t xml:space="preserve"> Municipalidad de Berrotarán </t>
  </si>
  <si>
    <t xml:space="preserve"> Municipalidad de Bialet Massé </t>
  </si>
  <si>
    <t xml:space="preserve"> Municipalidad de Brinkman </t>
  </si>
  <si>
    <t xml:space="preserve"> Municipalidad de Buchardo </t>
  </si>
  <si>
    <t xml:space="preserve"> Municipalidad de Calchín </t>
  </si>
  <si>
    <t xml:space="preserve"> Municipalidad de Camilo Aldao </t>
  </si>
  <si>
    <t xml:space="preserve"> Municipalidad de Canals </t>
  </si>
  <si>
    <t xml:space="preserve"> Municipalidad de Cañada de Luque </t>
  </si>
  <si>
    <t xml:space="preserve"> Municipalidad de Capilla del Monte </t>
  </si>
  <si>
    <t xml:space="preserve"> Municipalidad de Carnerillo </t>
  </si>
  <si>
    <t xml:space="preserve"> Municipalidad de Cintra </t>
  </si>
  <si>
    <t xml:space="preserve"> Municipalidad de Colazo </t>
  </si>
  <si>
    <t xml:space="preserve"> Municipalidad de Colonia Bismarck </t>
  </si>
  <si>
    <t xml:space="preserve"> Municipalidad de Colonia Caroya </t>
  </si>
  <si>
    <t xml:space="preserve"> Municipalidad de Colonia Italiana </t>
  </si>
  <si>
    <t xml:space="preserve"> Municipalidad de Colonia Marina </t>
  </si>
  <si>
    <t xml:space="preserve"> Municipalidad de Colonia Prosperidad </t>
  </si>
  <si>
    <t xml:space="preserve"> Municipalidad de Colonia Silvio Pellico </t>
  </si>
  <si>
    <t xml:space="preserve"> Municipalidad de Colonia Tirolesa </t>
  </si>
  <si>
    <t xml:space="preserve"> Municipalidad de Colonia Vignaud </t>
  </si>
  <si>
    <t xml:space="preserve"> Municipalidad de Coronel Baigorria </t>
  </si>
  <si>
    <t xml:space="preserve"> Municipalidad de Coronel Moldes </t>
  </si>
  <si>
    <t xml:space="preserve"> Municipalidad de Corral de Bustos </t>
  </si>
  <si>
    <t xml:space="preserve"> Municipalidad de Corralito </t>
  </si>
  <si>
    <t xml:space="preserve"> Municipalidad de Cosquín </t>
  </si>
  <si>
    <t xml:space="preserve"> Municipalidad de Cruz Alta </t>
  </si>
  <si>
    <t xml:space="preserve"> Municipalidad de Cruz del Eje </t>
  </si>
  <si>
    <t xml:space="preserve"> Municipalidad de Chilibroste </t>
  </si>
  <si>
    <t xml:space="preserve"> Municipalidad de Deán Funes </t>
  </si>
  <si>
    <t xml:space="preserve"> Municipalidad de Del Campillo </t>
  </si>
  <si>
    <t xml:space="preserve"> Municipalidad de Despeñaderos </t>
  </si>
  <si>
    <t xml:space="preserve"> Municipalidad de Devoto </t>
  </si>
  <si>
    <t xml:space="preserve"> Municipalidad de El Arañado </t>
  </si>
  <si>
    <t xml:space="preserve"> Municipalidad de Elena </t>
  </si>
  <si>
    <t xml:space="preserve"> Municipalidad de El Fortín </t>
  </si>
  <si>
    <t xml:space="preserve"> Municipalidad de El Tío </t>
  </si>
  <si>
    <t xml:space="preserve"> Municipalidad de Embalse </t>
  </si>
  <si>
    <t xml:space="preserve"> Municipalidad de Etruria </t>
  </si>
  <si>
    <t xml:space="preserve"> Municipalidad de Freyre </t>
  </si>
  <si>
    <t xml:space="preserve"> Municipalidad de Gral. Cabrera </t>
  </si>
  <si>
    <t xml:space="preserve"> Municipalidad de Gral. Deheza </t>
  </si>
  <si>
    <t xml:space="preserve"> Municipalidad de Gral. Levalle </t>
  </si>
  <si>
    <t xml:space="preserve"> Municipalidad de Gral. Roca </t>
  </si>
  <si>
    <t xml:space="preserve"> Municipalidad de Hernando </t>
  </si>
  <si>
    <t xml:space="preserve"> Municipalidad de Huanchilla </t>
  </si>
  <si>
    <t xml:space="preserve"> Municipalidad de Huerta Grande </t>
  </si>
  <si>
    <t xml:space="preserve"> Municipalidad de Huinca Renancó </t>
  </si>
  <si>
    <t xml:space="preserve"> Municipalidad de Inriville </t>
  </si>
  <si>
    <t xml:space="preserve"> Municipalidad de Isla Verde </t>
  </si>
  <si>
    <t xml:space="preserve"> Municipalidad de Ítalo </t>
  </si>
  <si>
    <t xml:space="preserve"> Municipalidad de James Craick </t>
  </si>
  <si>
    <t xml:space="preserve"> Municipalidad de Jesús María </t>
  </si>
  <si>
    <t xml:space="preserve"> Municipalidad de Justiniano Posse </t>
  </si>
  <si>
    <t xml:space="preserve"> Municipalidad de Laborde </t>
  </si>
  <si>
    <t xml:space="preserve"> Municipalidad de Laboulaye </t>
  </si>
  <si>
    <t xml:space="preserve"> Municipalidad de La Calera </t>
  </si>
  <si>
    <t xml:space="preserve"> Municipalidad de La Carlota </t>
  </si>
  <si>
    <t xml:space="preserve"> Municipalidad de La Cautiva </t>
  </si>
  <si>
    <t xml:space="preserve"> Municipalidad de La Cumbre </t>
  </si>
  <si>
    <t xml:space="preserve"> Municipalidad de La Cruz </t>
  </si>
  <si>
    <t xml:space="preserve"> Municipalidad de La Falda </t>
  </si>
  <si>
    <t xml:space="preserve"> Municipalidad de La Francia </t>
  </si>
  <si>
    <t xml:space="preserve"> Municipalidad de La Granja </t>
  </si>
  <si>
    <t xml:space="preserve"> Municipalidad de Laguna Larga </t>
  </si>
  <si>
    <t xml:space="preserve"> Municipalidad de La Para </t>
  </si>
  <si>
    <t xml:space="preserve"> Municipalidad de La Playosa </t>
  </si>
  <si>
    <t xml:space="preserve"> Municipalidad de Las Acequias </t>
  </si>
  <si>
    <t xml:space="preserve"> Municipalidad de Las Junturas </t>
  </si>
  <si>
    <t xml:space="preserve"> Municipalidad de Las Perdices </t>
  </si>
  <si>
    <t xml:space="preserve"> Municipalidad de Las Varillas </t>
  </si>
  <si>
    <t xml:space="preserve"> Municipalidad de Leones </t>
  </si>
  <si>
    <t xml:space="preserve"> Municipalidad de Los Cocos </t>
  </si>
  <si>
    <t xml:space="preserve"> Municipalidad de Los Cóndores </t>
  </si>
  <si>
    <t xml:space="preserve"> Municipalidad de Los Surgentes </t>
  </si>
  <si>
    <t xml:space="preserve"> Municipalidad de Luque </t>
  </si>
  <si>
    <t xml:space="preserve"> Municipalidad de Malagueño </t>
  </si>
  <si>
    <t xml:space="preserve"> Municipalidad de Marcos Juárez </t>
  </si>
  <si>
    <t xml:space="preserve"> Municipalidad de Marull </t>
  </si>
  <si>
    <t xml:space="preserve"> Municipalidad de Mattaldi </t>
  </si>
  <si>
    <t xml:space="preserve"> Municipalidad de Melo </t>
  </si>
  <si>
    <t xml:space="preserve"> Municipalidad de Mina Clavero </t>
  </si>
  <si>
    <t xml:space="preserve"> Municipalidad de Miramar </t>
  </si>
  <si>
    <t xml:space="preserve"> Municipalidad de Monte Buey </t>
  </si>
  <si>
    <t xml:space="preserve"> Municipalidad de Monte Cristo </t>
  </si>
  <si>
    <t xml:space="preserve"> Municipalidad de Monte Maíz </t>
  </si>
  <si>
    <t xml:space="preserve"> Municipalidad de Morteros </t>
  </si>
  <si>
    <t xml:space="preserve"> Municipalidad de Morrison </t>
  </si>
  <si>
    <t xml:space="preserve"> Municipalidad de Noetinger </t>
  </si>
  <si>
    <t xml:space="preserve"> Municipalidad de Oliva </t>
  </si>
  <si>
    <t xml:space="preserve"> Municipalidad de Oncativo </t>
  </si>
  <si>
    <t xml:space="preserve"> Municipalidad de Ordoñez </t>
  </si>
  <si>
    <t xml:space="preserve"> Municipalidad de Pascanas </t>
  </si>
  <si>
    <t xml:space="preserve"> Municipalidad de Pilar </t>
  </si>
  <si>
    <t xml:space="preserve"> Municipalidad de Porteña </t>
  </si>
  <si>
    <t xml:space="preserve"> Municipalidad de Pozo del Molle </t>
  </si>
  <si>
    <t xml:space="preserve"> Municipalidad de Quebracho Herrado </t>
  </si>
  <si>
    <t xml:space="preserve"> Municipalidad de Quilino </t>
  </si>
  <si>
    <t xml:space="preserve"> Municipalidad de Río Ceballos </t>
  </si>
  <si>
    <t xml:space="preserve"> Municipalidad de Río Cuarto </t>
  </si>
  <si>
    <t xml:space="preserve"> Municipalidad de Río de Los Sauces </t>
  </si>
  <si>
    <t xml:space="preserve"> Municipalidad de Río Primero </t>
  </si>
  <si>
    <t xml:space="preserve"> Municipalidad de Río Segundo </t>
  </si>
  <si>
    <t xml:space="preserve"> Municipalidad de Río Tercero </t>
  </si>
  <si>
    <t xml:space="preserve"> Municipalidad de Sacanta </t>
  </si>
  <si>
    <t xml:space="preserve"> Municipalidad de Saira </t>
  </si>
  <si>
    <t xml:space="preserve"> Municipalidad de Saldán </t>
  </si>
  <si>
    <t xml:space="preserve"> Municipalidad de Salsacate </t>
  </si>
  <si>
    <t xml:space="preserve"> Municipalidad de Salsipuedes </t>
  </si>
  <si>
    <t xml:space="preserve"> Municipalidad de Sampacho </t>
  </si>
  <si>
    <t xml:space="preserve"> Municipalidad de San Agustín </t>
  </si>
  <si>
    <t xml:space="preserve"> Municipalidad de San Antonio de Litín </t>
  </si>
  <si>
    <t xml:space="preserve"> Municipalidad de San Basilio </t>
  </si>
  <si>
    <t xml:space="preserve"> Municipalidad de San Francisco </t>
  </si>
  <si>
    <t xml:space="preserve"> Municipalidad de San Francisco del Chañar </t>
  </si>
  <si>
    <t xml:space="preserve"> Municipalidad de San José de Las Salinas </t>
  </si>
  <si>
    <t xml:space="preserve"> Municipalidad de San Marcos Sierras </t>
  </si>
  <si>
    <t xml:space="preserve"> Municipalidad de San Marcos Sud </t>
  </si>
  <si>
    <t xml:space="preserve"> Municipalidad de San Pedro </t>
  </si>
  <si>
    <t xml:space="preserve"> Municipalidad de Santa Catalina </t>
  </si>
  <si>
    <t xml:space="preserve"> Municipalidad de Santa Eufemia </t>
  </si>
  <si>
    <t xml:space="preserve"> Municipalidad de Santa Magdalena (Jovita) </t>
  </si>
  <si>
    <t xml:space="preserve"> Municipalidad de Santa María de Punilla </t>
  </si>
  <si>
    <t xml:space="preserve"> Municipalidad de Santa Rosa de Calamuchita </t>
  </si>
  <si>
    <t xml:space="preserve"> Municipalidad de Santa Rosa de Río Primero </t>
  </si>
  <si>
    <t xml:space="preserve"> Municipalidad de Saturnino María Laspiur </t>
  </si>
  <si>
    <t xml:space="preserve"> Municipalidad de Sebastián El Cano </t>
  </si>
  <si>
    <t xml:space="preserve"> Municipalidad de Serrano </t>
  </si>
  <si>
    <t xml:space="preserve"> Municipalidad de Serrezuela </t>
  </si>
  <si>
    <t xml:space="preserve"> Municipalidad de Tancacha </t>
  </si>
  <si>
    <t xml:space="preserve"> Municipalidad de Tanti </t>
  </si>
  <si>
    <t xml:space="preserve"> Municipalidad de Tío Pujio </t>
  </si>
  <si>
    <t xml:space="preserve"> Municipalidad de Tránsito </t>
  </si>
  <si>
    <t xml:space="preserve"> Municipalidad de Ucacha </t>
  </si>
  <si>
    <t xml:space="preserve"> Municipalidad de Unquillo </t>
  </si>
  <si>
    <t xml:space="preserve"> Municipalidad de Valle Hermoso </t>
  </si>
  <si>
    <t xml:space="preserve"> Municipalidad de Vicuña Mackena </t>
  </si>
  <si>
    <t xml:space="preserve"> Municipalidad de Villa Allende </t>
  </si>
  <si>
    <t xml:space="preserve"> Municipalidad de Villa Carlos Paz </t>
  </si>
  <si>
    <t xml:space="preserve"> Municipalidad de Villa Cura Brochero </t>
  </si>
  <si>
    <t xml:space="preserve"> Municipalidad de Villa de María </t>
  </si>
  <si>
    <t xml:space="preserve"> Municipalidad de Villa de Soto </t>
  </si>
  <si>
    <t xml:space="preserve"> Municipalidad de Villa del Dique </t>
  </si>
  <si>
    <t xml:space="preserve"> Municipalidad de Villa del Rosario </t>
  </si>
  <si>
    <t xml:space="preserve"> Municipalidad de Villa del Totoral </t>
  </si>
  <si>
    <t xml:space="preserve"> Municipalidad de Villa Dolores </t>
  </si>
  <si>
    <t xml:space="preserve"> Municipalidad de Villa Fontana </t>
  </si>
  <si>
    <t xml:space="preserve"> Municipalidad de Villa General Belgrano </t>
  </si>
  <si>
    <t xml:space="preserve"> Municipalidad de Villa Giardino </t>
  </si>
  <si>
    <t xml:space="preserve"> Municipalidad de Villa Huidobro </t>
  </si>
  <si>
    <t xml:space="preserve"> Municipalidad de Villa María </t>
  </si>
  <si>
    <t xml:space="preserve"> Municipalidad de Villa Nueva </t>
  </si>
  <si>
    <t xml:space="preserve"> Municipalidad de Villa Rumipal </t>
  </si>
  <si>
    <t xml:space="preserve"> Municipalidad de Villa Sarmiento </t>
  </si>
  <si>
    <t xml:space="preserve"> Municipalidad de Villa Tulumba </t>
  </si>
  <si>
    <t xml:space="preserve"> Municipalidad de Villa Valeria </t>
  </si>
  <si>
    <t xml:space="preserve"> Municipalidad de Toledo </t>
  </si>
  <si>
    <t xml:space="preserve"> Municipalidad de Juárez Celman </t>
  </si>
  <si>
    <t xml:space="preserve"> Municipalidad de Malvinas Argentinas </t>
  </si>
  <si>
    <t xml:space="preserve"> Municipalidad de Mendiolaza </t>
  </si>
  <si>
    <t xml:space="preserve"> Municipalidad de Chaján </t>
  </si>
  <si>
    <t xml:space="preserve"> Municipalidad de La Cumbre - Epos Transf. </t>
  </si>
  <si>
    <t xml:space="preserve"> Municipalidad de Río Cuarto - Epos Transf. </t>
  </si>
  <si>
    <t xml:space="preserve"> Municipalidad de San Francisco - Epos Transf. </t>
  </si>
  <si>
    <t xml:space="preserve"> Municipalidad de Villa Dolores (Ex EPOS Transf.)</t>
  </si>
  <si>
    <t xml:space="preserve"> Municipalidad de Río Cuarto - Autoridades y Funcionarios </t>
  </si>
  <si>
    <t>DEPARTAMENTO / MUNICIPIO</t>
  </si>
  <si>
    <t>CALAMUCHITA</t>
  </si>
  <si>
    <t>COLÓN</t>
  </si>
  <si>
    <t>CRUZ DEL EJE</t>
  </si>
  <si>
    <t>GENERAL ROCA</t>
  </si>
  <si>
    <t>GENERAL SAN MARTÍN</t>
  </si>
  <si>
    <t>ISCHILÍN</t>
  </si>
  <si>
    <t>JUÁREZ CELMAN</t>
  </si>
  <si>
    <t>MARCOS JUÁREZ</t>
  </si>
  <si>
    <t>MINAS</t>
  </si>
  <si>
    <t>POCHO</t>
  </si>
  <si>
    <t>PTE. ROQUE SÁENZ PEÑA</t>
  </si>
  <si>
    <t>PUNILLA</t>
  </si>
  <si>
    <t>RÍO CUARTO</t>
  </si>
  <si>
    <t>RÍO PRIMERO</t>
  </si>
  <si>
    <t>RÍO SECO</t>
  </si>
  <si>
    <t>RÍO SEGUNDO</t>
  </si>
  <si>
    <t>SAN ALBERTO</t>
  </si>
  <si>
    <t>SAN JAVIER</t>
  </si>
  <si>
    <t>SAN JUSTO</t>
  </si>
  <si>
    <t>SANTA MARÍA</t>
  </si>
  <si>
    <t>SOBREMONTE</t>
  </si>
  <si>
    <t>TERCERO ARRIBA</t>
  </si>
  <si>
    <t>TOTORAL</t>
  </si>
  <si>
    <t>TULUMBA</t>
  </si>
  <si>
    <t>UNIÓN</t>
  </si>
  <si>
    <t>2016</t>
  </si>
  <si>
    <t>2017</t>
  </si>
  <si>
    <t>2019</t>
  </si>
  <si>
    <t>2020</t>
  </si>
  <si>
    <t>En base a Índices de Salarios Sectoriales de la Caja de Jubilaciones y Pensiones de Córdoba</t>
  </si>
  <si>
    <t>INDICE</t>
  </si>
  <si>
    <t>Glosario</t>
  </si>
  <si>
    <t>GLOSARIO</t>
  </si>
  <si>
    <r>
      <t xml:space="preserve">Universo institucional: </t>
    </r>
    <r>
      <rPr>
        <sz val="9"/>
        <color indexed="63"/>
        <rFont val="Arial"/>
        <family val="2"/>
      </rPr>
      <t xml:space="preserve">el relevamiento incluye datos de aportantes de Municipios y Comunas de la Provincia de Córdoba. </t>
    </r>
    <r>
      <rPr>
        <b/>
        <sz val="9"/>
        <color indexed="63"/>
        <rFont val="Arial"/>
        <family val="2"/>
      </rPr>
      <t xml:space="preserve">
</t>
    </r>
  </si>
  <si>
    <r>
      <t xml:space="preserve">Unidad de medida: </t>
    </r>
    <r>
      <rPr>
        <sz val="9"/>
        <color indexed="63"/>
        <rFont val="Arial"/>
        <family val="2"/>
      </rPr>
      <t xml:space="preserve">en todos los casos, la unidad de medida considerada es la de cantidad de aportantes (personas únicas por repartición). </t>
    </r>
  </si>
  <si>
    <t>CAPITAL</t>
  </si>
  <si>
    <t xml:space="preserve"> Municipalidad de Córdoba - Planta Permanente</t>
  </si>
  <si>
    <t xml:space="preserve"> Municipalidad de Córdoba - Aut. y Funcionarios</t>
  </si>
  <si>
    <t>En pesos corrientes</t>
  </si>
  <si>
    <t xml:space="preserve">  Embalse </t>
  </si>
  <si>
    <t xml:space="preserve">  La Cruz </t>
  </si>
  <si>
    <t xml:space="preserve">  Los Cóndores </t>
  </si>
  <si>
    <t xml:space="preserve">  Río de Los Sauces </t>
  </si>
  <si>
    <t xml:space="preserve">  San Agustín </t>
  </si>
  <si>
    <t xml:space="preserve">  Santa Rosa de Calamuchita </t>
  </si>
  <si>
    <t xml:space="preserve">  Villa del Dique </t>
  </si>
  <si>
    <t xml:space="preserve">  Villa General Belgrano </t>
  </si>
  <si>
    <t xml:space="preserve">  Villa Rumipal </t>
  </si>
  <si>
    <t xml:space="preserve">  Colonia Caroya </t>
  </si>
  <si>
    <t xml:space="preserve">  Colonia Tirolesa </t>
  </si>
  <si>
    <t xml:space="preserve">  Jesús María </t>
  </si>
  <si>
    <t xml:space="preserve">  La Calera </t>
  </si>
  <si>
    <t xml:space="preserve">  La Granja </t>
  </si>
  <si>
    <t xml:space="preserve">  Malvinas Argentinas </t>
  </si>
  <si>
    <t xml:space="preserve">  Mendiolaza </t>
  </si>
  <si>
    <t xml:space="preserve">  Río Ceballos </t>
  </si>
  <si>
    <t xml:space="preserve">  Saldán </t>
  </si>
  <si>
    <t xml:space="preserve">  Salsipuedes </t>
  </si>
  <si>
    <t xml:space="preserve">  Unquillo </t>
  </si>
  <si>
    <t xml:space="preserve">  Villa Allende </t>
  </si>
  <si>
    <t xml:space="preserve">  Cruz del Eje </t>
  </si>
  <si>
    <t xml:space="preserve">  San Marcos Sierras </t>
  </si>
  <si>
    <t xml:space="preserve">  Serrezuela </t>
  </si>
  <si>
    <t xml:space="preserve">  Villa de Soto </t>
  </si>
  <si>
    <t xml:space="preserve">  Buchardo </t>
  </si>
  <si>
    <t xml:space="preserve">  Del Campillo </t>
  </si>
  <si>
    <t xml:space="preserve">  Gral. Roca </t>
  </si>
  <si>
    <t xml:space="preserve">  Huinca Renancó </t>
  </si>
  <si>
    <t xml:space="preserve">  Ítalo </t>
  </si>
  <si>
    <t xml:space="preserve">  Mattaldi </t>
  </si>
  <si>
    <t xml:space="preserve">  Santa Magdalena (Jovita) </t>
  </si>
  <si>
    <t xml:space="preserve">  Villa Huidobro </t>
  </si>
  <si>
    <t xml:space="preserve">  Villa Valeria </t>
  </si>
  <si>
    <t xml:space="preserve">  Arroyo Cabral </t>
  </si>
  <si>
    <t xml:space="preserve">  Colonia Silvio Pellico </t>
  </si>
  <si>
    <t xml:space="preserve">  Etruria </t>
  </si>
  <si>
    <t xml:space="preserve">  La Playosa </t>
  </si>
  <si>
    <t xml:space="preserve">  Tío Pujio </t>
  </si>
  <si>
    <t xml:space="preserve">  Villa María </t>
  </si>
  <si>
    <t xml:space="preserve">  Villa Nueva </t>
  </si>
  <si>
    <t xml:space="preserve">  Deán Funes </t>
  </si>
  <si>
    <t xml:space="preserve">  Quilino </t>
  </si>
  <si>
    <t xml:space="preserve">  Alejandro Roca </t>
  </si>
  <si>
    <t xml:space="preserve">  Gral. Deheza </t>
  </si>
  <si>
    <t xml:space="preserve">  Huanchilla </t>
  </si>
  <si>
    <t xml:space="preserve">  Juárez Celman </t>
  </si>
  <si>
    <t xml:space="preserve">  La Carlota </t>
  </si>
  <si>
    <t xml:space="preserve">  Santa Eufemia </t>
  </si>
  <si>
    <t xml:space="preserve">  Ucacha </t>
  </si>
  <si>
    <t xml:space="preserve">  Camilo Aldao </t>
  </si>
  <si>
    <t xml:space="preserve">  Colonia Italiana </t>
  </si>
  <si>
    <t xml:space="preserve">  Corral de Bustos </t>
  </si>
  <si>
    <t xml:space="preserve">  Cruz Alta </t>
  </si>
  <si>
    <t xml:space="preserve">  Gral. Cabrera </t>
  </si>
  <si>
    <t xml:space="preserve">  Inriville </t>
  </si>
  <si>
    <t xml:space="preserve">  Isla Verde </t>
  </si>
  <si>
    <t xml:space="preserve">  Leones </t>
  </si>
  <si>
    <t xml:space="preserve">  Los Surgentes </t>
  </si>
  <si>
    <t xml:space="preserve">  Marcos Juárez </t>
  </si>
  <si>
    <t xml:space="preserve">  Monte Buey </t>
  </si>
  <si>
    <t xml:space="preserve">  Saira </t>
  </si>
  <si>
    <t xml:space="preserve">  Salsacate </t>
  </si>
  <si>
    <t xml:space="preserve">  Gral. Levalle </t>
  </si>
  <si>
    <t xml:space="preserve">  Laboulaye </t>
  </si>
  <si>
    <t xml:space="preserve">  Melo </t>
  </si>
  <si>
    <t xml:space="preserve">  Serrano </t>
  </si>
  <si>
    <t xml:space="preserve">  Bialet Massé </t>
  </si>
  <si>
    <t xml:space="preserve">  Capilla del Monte </t>
  </si>
  <si>
    <t xml:space="preserve">  Cosquín </t>
  </si>
  <si>
    <t xml:space="preserve">  Huerta Grande </t>
  </si>
  <si>
    <t xml:space="preserve">  La Cumbre </t>
  </si>
  <si>
    <t xml:space="preserve">  La Cumbre - Epos Transf. </t>
  </si>
  <si>
    <t xml:space="preserve">  La Falda </t>
  </si>
  <si>
    <t xml:space="preserve">  Los Cocos </t>
  </si>
  <si>
    <t xml:space="preserve">  Santa María de Punilla </t>
  </si>
  <si>
    <t xml:space="preserve">  Tanti </t>
  </si>
  <si>
    <t xml:space="preserve">  Valle Hermoso </t>
  </si>
  <si>
    <t xml:space="preserve">  Villa Carlos Paz </t>
  </si>
  <si>
    <t xml:space="preserve">  Villa Giardino </t>
  </si>
  <si>
    <t xml:space="preserve">  Achiras </t>
  </si>
  <si>
    <t xml:space="preserve">  Adelia María </t>
  </si>
  <si>
    <t xml:space="preserve">  Alcira Gigena </t>
  </si>
  <si>
    <t xml:space="preserve">  Alpa Corral </t>
  </si>
  <si>
    <t xml:space="preserve">  Berrotarán </t>
  </si>
  <si>
    <t xml:space="preserve">  Carnerillo </t>
  </si>
  <si>
    <t xml:space="preserve">  Chaján </t>
  </si>
  <si>
    <t xml:space="preserve">  Coronel Baigorria </t>
  </si>
  <si>
    <t xml:space="preserve">  Coronel Moldes </t>
  </si>
  <si>
    <t xml:space="preserve">  Elena </t>
  </si>
  <si>
    <t xml:space="preserve">  La Cautiva </t>
  </si>
  <si>
    <t xml:space="preserve">  Las Acequias </t>
  </si>
  <si>
    <t xml:space="preserve">  Río Cuarto </t>
  </si>
  <si>
    <t xml:space="preserve">  Río Cuarto - Autoridades y Funcionarios </t>
  </si>
  <si>
    <t xml:space="preserve">  Río Cuarto - Epos Transf. </t>
  </si>
  <si>
    <t xml:space="preserve">  Sampacho </t>
  </si>
  <si>
    <t xml:space="preserve">  San Basilio </t>
  </si>
  <si>
    <t xml:space="preserve">  Santa Catalina </t>
  </si>
  <si>
    <t xml:space="preserve">  Vicuña Mackena </t>
  </si>
  <si>
    <t xml:space="preserve">  La Para </t>
  </si>
  <si>
    <t xml:space="preserve">  Monte Cristo </t>
  </si>
  <si>
    <t xml:space="preserve">  Río Primero </t>
  </si>
  <si>
    <t xml:space="preserve">  Santa Rosa de Río Primero </t>
  </si>
  <si>
    <t xml:space="preserve">  Villa Fontana </t>
  </si>
  <si>
    <t xml:space="preserve">  Sebastián El Cano </t>
  </si>
  <si>
    <t xml:space="preserve">  Villa de María </t>
  </si>
  <si>
    <t xml:space="preserve">  Calchín </t>
  </si>
  <si>
    <t xml:space="preserve">  Colazo </t>
  </si>
  <si>
    <t xml:space="preserve">  Laguna Larga </t>
  </si>
  <si>
    <t xml:space="preserve">  Las Junturas </t>
  </si>
  <si>
    <t xml:space="preserve">  Luque </t>
  </si>
  <si>
    <t xml:space="preserve">  Oncativo </t>
  </si>
  <si>
    <t xml:space="preserve">  Pilar </t>
  </si>
  <si>
    <t xml:space="preserve">  Pozo del Molle </t>
  </si>
  <si>
    <t xml:space="preserve">  Río Segundo </t>
  </si>
  <si>
    <t xml:space="preserve">  Villa del Rosario </t>
  </si>
  <si>
    <t xml:space="preserve">  Mina Clavero </t>
  </si>
  <si>
    <t xml:space="preserve">  San Pedro </t>
  </si>
  <si>
    <t xml:space="preserve">  Villa Cura Brochero </t>
  </si>
  <si>
    <t xml:space="preserve">  Villa Sarmiento </t>
  </si>
  <si>
    <t xml:space="preserve">  Villa Dolores </t>
  </si>
  <si>
    <t xml:space="preserve">  Villa Dolores (Ex EPOS Transf.)</t>
  </si>
  <si>
    <t xml:space="preserve">  Altos de Chipión </t>
  </si>
  <si>
    <t xml:space="preserve">  Arroyito </t>
  </si>
  <si>
    <t xml:space="preserve">  Balnearia </t>
  </si>
  <si>
    <t xml:space="preserve">  Brinkman </t>
  </si>
  <si>
    <t xml:space="preserve">  Colonia Marina </t>
  </si>
  <si>
    <t xml:space="preserve">  Colonia Prosperidad </t>
  </si>
  <si>
    <t xml:space="preserve">  Colonia Vignaud </t>
  </si>
  <si>
    <t xml:space="preserve">  Devoto </t>
  </si>
  <si>
    <t xml:space="preserve">  El Arañado </t>
  </si>
  <si>
    <t xml:space="preserve">  El Fortín </t>
  </si>
  <si>
    <t xml:space="preserve">  El Tío </t>
  </si>
  <si>
    <t xml:space="preserve">  Freyre </t>
  </si>
  <si>
    <t xml:space="preserve">  La Francia </t>
  </si>
  <si>
    <t xml:space="preserve">  Las Varillas </t>
  </si>
  <si>
    <t xml:space="preserve">  Marull </t>
  </si>
  <si>
    <t xml:space="preserve">  Miramar </t>
  </si>
  <si>
    <t xml:space="preserve">  Morteros </t>
  </si>
  <si>
    <t xml:space="preserve">  Porteña </t>
  </si>
  <si>
    <t xml:space="preserve">  Quebracho Herrado </t>
  </si>
  <si>
    <t xml:space="preserve">  Sacanta </t>
  </si>
  <si>
    <t xml:space="preserve">  San Francisco </t>
  </si>
  <si>
    <t xml:space="preserve">  San Francisco - Epos Transf. </t>
  </si>
  <si>
    <t xml:space="preserve">  Saturnino María Laspiur </t>
  </si>
  <si>
    <t xml:space="preserve">  Tránsito </t>
  </si>
  <si>
    <t xml:space="preserve">  Alta Gracia </t>
  </si>
  <si>
    <t xml:space="preserve">  Despeñaderos </t>
  </si>
  <si>
    <t xml:space="preserve">  Malagueño </t>
  </si>
  <si>
    <t xml:space="preserve">  Toledo </t>
  </si>
  <si>
    <t xml:space="preserve">  San Francisco del Chañar </t>
  </si>
  <si>
    <t xml:space="preserve">  Almafuerte </t>
  </si>
  <si>
    <t xml:space="preserve">  Corralito </t>
  </si>
  <si>
    <t xml:space="preserve">  Hernando </t>
  </si>
  <si>
    <t xml:space="preserve">  James Craick </t>
  </si>
  <si>
    <t xml:space="preserve">  Las Perdices </t>
  </si>
  <si>
    <t xml:space="preserve">  Oliva </t>
  </si>
  <si>
    <t xml:space="preserve">  Río Tercero </t>
  </si>
  <si>
    <t xml:space="preserve">  Tancacha </t>
  </si>
  <si>
    <t xml:space="preserve">  Cañada de Luque </t>
  </si>
  <si>
    <t xml:space="preserve">  Villa del Totoral </t>
  </si>
  <si>
    <t xml:space="preserve">  Arias </t>
  </si>
  <si>
    <t xml:space="preserve">  San José de Las Salinas </t>
  </si>
  <si>
    <t xml:space="preserve">  Villa Tulumba </t>
  </si>
  <si>
    <t xml:space="preserve">  Ballesteros </t>
  </si>
  <si>
    <t xml:space="preserve">  Bell Ville </t>
  </si>
  <si>
    <t xml:space="preserve">  Canals </t>
  </si>
  <si>
    <t xml:space="preserve">  Chilibroste </t>
  </si>
  <si>
    <t xml:space="preserve">  Cintra </t>
  </si>
  <si>
    <t xml:space="preserve">  Colonia Bismarck </t>
  </si>
  <si>
    <t xml:space="preserve">  Justiniano Posse </t>
  </si>
  <si>
    <t xml:space="preserve">  Laborde </t>
  </si>
  <si>
    <t xml:space="preserve">  Monte Maíz </t>
  </si>
  <si>
    <t xml:space="preserve">  Morrison </t>
  </si>
  <si>
    <t xml:space="preserve">  Noetinger </t>
  </si>
  <si>
    <t xml:space="preserve">  Ordoñez </t>
  </si>
  <si>
    <t xml:space="preserve">  Pascanas </t>
  </si>
  <si>
    <t xml:space="preserve">  San Antonio de Litín </t>
  </si>
  <si>
    <t xml:space="preserve">  San Marcos Sud </t>
  </si>
  <si>
    <t xml:space="preserve">  Ciudad de Córdoba - Aut. y Funcionarios</t>
  </si>
  <si>
    <t xml:space="preserve">  Ciudad de Córdoba - Planta Permanente</t>
  </si>
  <si>
    <t>II. Salarios</t>
  </si>
  <si>
    <t>III. Empleo</t>
  </si>
  <si>
    <t>TOTAL COMUNAS</t>
  </si>
  <si>
    <t xml:space="preserve">  Amboy </t>
  </si>
  <si>
    <t xml:space="preserve">  Calmayo</t>
  </si>
  <si>
    <t xml:space="preserve">  Cañada del Sauce</t>
  </si>
  <si>
    <t xml:space="preserve">  La Cumbrecita </t>
  </si>
  <si>
    <t xml:space="preserve">  Las Bajadas</t>
  </si>
  <si>
    <t xml:space="preserve">  Las Caleras</t>
  </si>
  <si>
    <t xml:space="preserve">  Los Molinos </t>
  </si>
  <si>
    <t xml:space="preserve">  Los Reartes </t>
  </si>
  <si>
    <t xml:space="preserve">  Lutti </t>
  </si>
  <si>
    <t xml:space="preserve">  Potrero de Garay </t>
  </si>
  <si>
    <t xml:space="preserve">  San Ignacio</t>
  </si>
  <si>
    <t xml:space="preserve">  Segunda Usina </t>
  </si>
  <si>
    <t xml:space="preserve">  Villa Amancay </t>
  </si>
  <si>
    <t xml:space="preserve">  Villa Ciudad de Parque Los Reartes</t>
  </si>
  <si>
    <t xml:space="preserve">  Villa Quillinzo </t>
  </si>
  <si>
    <t xml:space="preserve">  Colonia Vicente Agüero</t>
  </si>
  <si>
    <t xml:space="preserve">  El Manzano </t>
  </si>
  <si>
    <t xml:space="preserve">  Estación General Paz </t>
  </si>
  <si>
    <t xml:space="preserve">  Mi Granja </t>
  </si>
  <si>
    <t xml:space="preserve">  Tinoco</t>
  </si>
  <si>
    <t xml:space="preserve">  Villa Cerro Azul </t>
  </si>
  <si>
    <t xml:space="preserve">  Alto de Los Quebrachos</t>
  </si>
  <si>
    <t xml:space="preserve">  Bañado de Soto </t>
  </si>
  <si>
    <t xml:space="preserve">  Cruz de Caña</t>
  </si>
  <si>
    <t xml:space="preserve">  Guanaco Muerto </t>
  </si>
  <si>
    <t xml:space="preserve">  La Batea</t>
  </si>
  <si>
    <t xml:space="preserve">  La Higuera </t>
  </si>
  <si>
    <t xml:space="preserve">  Las Cañadas</t>
  </si>
  <si>
    <t xml:space="preserve">  Las Playas </t>
  </si>
  <si>
    <t xml:space="preserve">  Los Chañaritos (Cruz del Eje)</t>
  </si>
  <si>
    <t xml:space="preserve">  Media Naranja </t>
  </si>
  <si>
    <t xml:space="preserve">  Paso Viejo</t>
  </si>
  <si>
    <t xml:space="preserve">  Tuclame</t>
  </si>
  <si>
    <t xml:space="preserve">  Nicolás Bruzzone </t>
  </si>
  <si>
    <t xml:space="preserve">  Onagoyti </t>
  </si>
  <si>
    <t xml:space="preserve">  Pincen </t>
  </si>
  <si>
    <t xml:space="preserve">  Ranqueles </t>
  </si>
  <si>
    <t xml:space="preserve">  Avellaneda </t>
  </si>
  <si>
    <t xml:space="preserve">  Chuña </t>
  </si>
  <si>
    <t xml:space="preserve">  Copacabana </t>
  </si>
  <si>
    <t xml:space="preserve">  Olivares de San Nicolás</t>
  </si>
  <si>
    <t xml:space="preserve">  Villa Gutiérrez</t>
  </si>
  <si>
    <t xml:space="preserve">  Assunta </t>
  </si>
  <si>
    <t xml:space="preserve">  El Rastreador</t>
  </si>
  <si>
    <t xml:space="preserve">  Pacheco de Melo</t>
  </si>
  <si>
    <t xml:space="preserve">  Colonia Barge </t>
  </si>
  <si>
    <t xml:space="preserve">  Saladillo </t>
  </si>
  <si>
    <t xml:space="preserve">  Villa Elisa</t>
  </si>
  <si>
    <t xml:space="preserve">  Ciénaga del Coro </t>
  </si>
  <si>
    <t xml:space="preserve">  El Chacho</t>
  </si>
  <si>
    <t xml:space="preserve">  Estancia de Guadalupe</t>
  </si>
  <si>
    <t xml:space="preserve">  Guasapampa</t>
  </si>
  <si>
    <t xml:space="preserve">  La Playa </t>
  </si>
  <si>
    <t xml:space="preserve">  Talaini</t>
  </si>
  <si>
    <t xml:space="preserve">  Tosno</t>
  </si>
  <si>
    <t xml:space="preserve">  Chancaní </t>
  </si>
  <si>
    <t xml:space="preserve">  Las Palmas </t>
  </si>
  <si>
    <t xml:space="preserve">  Los Talares </t>
  </si>
  <si>
    <t xml:space="preserve">  Tala Cañada</t>
  </si>
  <si>
    <t xml:space="preserve">  Villa de Pocho </t>
  </si>
  <si>
    <t xml:space="preserve">  Leguizamón</t>
  </si>
  <si>
    <t xml:space="preserve">  Río Bamba</t>
  </si>
  <si>
    <t xml:space="preserve">  San Joaquín </t>
  </si>
  <si>
    <t xml:space="preserve">  Cabalango</t>
  </si>
  <si>
    <t xml:space="preserve">  Casa Grande </t>
  </si>
  <si>
    <t xml:space="preserve">  Charbonier </t>
  </si>
  <si>
    <t xml:space="preserve">  Cuesta Blanca </t>
  </si>
  <si>
    <t xml:space="preserve">  Estancia Vieja </t>
  </si>
  <si>
    <t xml:space="preserve">  Mayu Sumaj </t>
  </si>
  <si>
    <t xml:space="preserve">  Río Pinto</t>
  </si>
  <si>
    <t xml:space="preserve">  San Antonio de Arredondo </t>
  </si>
  <si>
    <t xml:space="preserve">  San Roque </t>
  </si>
  <si>
    <t xml:space="preserve">  Tala Huasi </t>
  </si>
  <si>
    <t xml:space="preserve">  Villa Santa Cruz del Lago </t>
  </si>
  <si>
    <t xml:space="preserve">  Chucul </t>
  </si>
  <si>
    <t xml:space="preserve">  La Carolina "El Potosí" </t>
  </si>
  <si>
    <t xml:space="preserve">  Las Albahacas </t>
  </si>
  <si>
    <t xml:space="preserve">  Las Peñas Sud</t>
  </si>
  <si>
    <t xml:space="preserve">  Malena</t>
  </si>
  <si>
    <t xml:space="preserve">  Paso del Durazno</t>
  </si>
  <si>
    <t xml:space="preserve">  Suco </t>
  </si>
  <si>
    <t xml:space="preserve">  Villa El Chacay</t>
  </si>
  <si>
    <t xml:space="preserve">  Washington </t>
  </si>
  <si>
    <t xml:space="preserve">  Atahona</t>
  </si>
  <si>
    <t xml:space="preserve">  Cañada de Machado</t>
  </si>
  <si>
    <t xml:space="preserve">  Capilla de Los Remedios </t>
  </si>
  <si>
    <t xml:space="preserve">  Chalacea </t>
  </si>
  <si>
    <t xml:space="preserve">  Comechingones</t>
  </si>
  <si>
    <t xml:space="preserve">  Diego de Rojas</t>
  </si>
  <si>
    <t xml:space="preserve">  Esquina </t>
  </si>
  <si>
    <t xml:space="preserve">  Km. 658 PE Vivas</t>
  </si>
  <si>
    <t xml:space="preserve">  La Posta</t>
  </si>
  <si>
    <t xml:space="preserve">  La Quinta </t>
  </si>
  <si>
    <t xml:space="preserve">  Las Cuatro Esquinas</t>
  </si>
  <si>
    <t xml:space="preserve">  Las Gramillas </t>
  </si>
  <si>
    <t xml:space="preserve">  Las Saladas </t>
  </si>
  <si>
    <t xml:space="preserve">  Maquinista Gallini</t>
  </si>
  <si>
    <t xml:space="preserve">  Plaza de Las Mercedes</t>
  </si>
  <si>
    <t xml:space="preserve">  Sagrada Familia </t>
  </si>
  <si>
    <t xml:space="preserve">  Cerro Colorado</t>
  </si>
  <si>
    <t xml:space="preserve">  Chañar Viejo </t>
  </si>
  <si>
    <t xml:space="preserve">  Eufrasio Loza</t>
  </si>
  <si>
    <t xml:space="preserve">  Gutemberg</t>
  </si>
  <si>
    <t xml:space="preserve">  La Rinconada </t>
  </si>
  <si>
    <t xml:space="preserve">  Los Hoyos </t>
  </si>
  <si>
    <t xml:space="preserve">  Puesto de Castro </t>
  </si>
  <si>
    <t xml:space="preserve">  Rayo Cortado </t>
  </si>
  <si>
    <t xml:space="preserve">  Santa Elena </t>
  </si>
  <si>
    <t xml:space="preserve">  Villa Candelaria Norte </t>
  </si>
  <si>
    <t xml:space="preserve">  Colonia Videla</t>
  </si>
  <si>
    <t xml:space="preserve">  Impira </t>
  </si>
  <si>
    <t xml:space="preserve">  Los Chañaritos - Río Segundo </t>
  </si>
  <si>
    <t xml:space="preserve">  Rincón </t>
  </si>
  <si>
    <t xml:space="preserve">  Ambul </t>
  </si>
  <si>
    <t xml:space="preserve">  Arroyo de Los Patos </t>
  </si>
  <si>
    <t xml:space="preserve">  Las Calles</t>
  </si>
  <si>
    <t xml:space="preserve">  Las Rabonas</t>
  </si>
  <si>
    <t xml:space="preserve">  Los Pozos</t>
  </si>
  <si>
    <t xml:space="preserve">  Panaholma</t>
  </si>
  <si>
    <t xml:space="preserve">  San Lorenzo</t>
  </si>
  <si>
    <t xml:space="preserve">  San Vicente </t>
  </si>
  <si>
    <t xml:space="preserve">  Sauce Arriba </t>
  </si>
  <si>
    <t xml:space="preserve">  Villa Sarmiento</t>
  </si>
  <si>
    <t xml:space="preserve">  Conlara</t>
  </si>
  <si>
    <t xml:space="preserve">  La Población</t>
  </si>
  <si>
    <t xml:space="preserve">  Las Tapias </t>
  </si>
  <si>
    <t xml:space="preserve">  Los Cerrillos </t>
  </si>
  <si>
    <t xml:space="preserve">  Los Hornillos </t>
  </si>
  <si>
    <t xml:space="preserve">  Luyaba</t>
  </si>
  <si>
    <t xml:space="preserve">  Colonia Anita</t>
  </si>
  <si>
    <t xml:space="preserve">  Colonia de Las Pichanas</t>
  </si>
  <si>
    <t xml:space="preserve">  Colonia de San Pedro</t>
  </si>
  <si>
    <t xml:space="preserve">  Colonia Iturraspe</t>
  </si>
  <si>
    <t xml:space="preserve">  Colonia Valtelina </t>
  </si>
  <si>
    <t xml:space="preserve">  Plaza Luxardo</t>
  </si>
  <si>
    <t xml:space="preserve">  Toro Pujio </t>
  </si>
  <si>
    <t xml:space="preserve">  Villa San Esteban</t>
  </si>
  <si>
    <t xml:space="preserve">  Bouwer </t>
  </si>
  <si>
    <t xml:space="preserve">  Dique Chico</t>
  </si>
  <si>
    <t xml:space="preserve">  Falda del Carmen </t>
  </si>
  <si>
    <t xml:space="preserve">  La Paisanita</t>
  </si>
  <si>
    <t xml:space="preserve">  La Serranita </t>
  </si>
  <si>
    <t xml:space="preserve">  Los Cedros</t>
  </si>
  <si>
    <t xml:space="preserve">  Rafael García </t>
  </si>
  <si>
    <t xml:space="preserve">  San Clemente</t>
  </si>
  <si>
    <t xml:space="preserve">  Valle de Anisacate </t>
  </si>
  <si>
    <t xml:space="preserve">  Villa Ciudad de América </t>
  </si>
  <si>
    <t xml:space="preserve">  Villa de la Bolsa </t>
  </si>
  <si>
    <t xml:space="preserve">  Villa del Prado </t>
  </si>
  <si>
    <t xml:space="preserve">  Villa Los Aromos </t>
  </si>
  <si>
    <t xml:space="preserve">  Villa Parque Santa Ana </t>
  </si>
  <si>
    <t xml:space="preserve">  Villa San Isidro </t>
  </si>
  <si>
    <t xml:space="preserve">  Caminiaga </t>
  </si>
  <si>
    <t xml:space="preserve">  Chuña Huasi </t>
  </si>
  <si>
    <t xml:space="preserve">  Pozo Nuevo</t>
  </si>
  <si>
    <t xml:space="preserve">  General Fotheringham</t>
  </si>
  <si>
    <t xml:space="preserve">  Las Isletillas </t>
  </si>
  <si>
    <t xml:space="preserve">  Pampayasta Norte </t>
  </si>
  <si>
    <t xml:space="preserve">  Punta del Agua</t>
  </si>
  <si>
    <t xml:space="preserve">  Candelaria Sud </t>
  </si>
  <si>
    <t xml:space="preserve">  Capilla de Sitón</t>
  </si>
  <si>
    <t xml:space="preserve">  La Pampa</t>
  </si>
  <si>
    <t xml:space="preserve">  Los Mistoles </t>
  </si>
  <si>
    <t xml:space="preserve">  Simbolar</t>
  </si>
  <si>
    <t xml:space="preserve">  Churqui Cañada </t>
  </si>
  <si>
    <t xml:space="preserve">  El Rodeo</t>
  </si>
  <si>
    <t xml:space="preserve">  Rosario del Saladillo </t>
  </si>
  <si>
    <t xml:space="preserve">  Aldea Santa María</t>
  </si>
  <si>
    <t xml:space="preserve">  Ana Zumarán</t>
  </si>
  <si>
    <t xml:space="preserve">  Colonia Bremen</t>
  </si>
  <si>
    <t xml:space="preserve">  Villa Los Patos</t>
  </si>
  <si>
    <t xml:space="preserve">  La Rancherita</t>
  </si>
  <si>
    <t>DEPARTAMENTO / COMUNA</t>
  </si>
  <si>
    <t>TOTAL MUNICIPIOS</t>
  </si>
  <si>
    <t xml:space="preserve">TOTAL MUNICIPIOS </t>
  </si>
  <si>
    <t xml:space="preserve">  Villa Yacanto </t>
  </si>
  <si>
    <t xml:space="preserve">  Agua de Oro </t>
  </si>
  <si>
    <t xml:space="preserve">  El Brete</t>
  </si>
  <si>
    <t xml:space="preserve">  Arroyo Algodón </t>
  </si>
  <si>
    <t xml:space="preserve">  Ausonia </t>
  </si>
  <si>
    <t xml:space="preserve">  Chazón </t>
  </si>
  <si>
    <t xml:space="preserve">  La Laguna </t>
  </si>
  <si>
    <t xml:space="preserve">  La Palestina </t>
  </si>
  <si>
    <t xml:space="preserve">  Luca </t>
  </si>
  <si>
    <t xml:space="preserve">  Pasco </t>
  </si>
  <si>
    <t xml:space="preserve">  Ticino </t>
  </si>
  <si>
    <t xml:space="preserve">  Bengolea </t>
  </si>
  <si>
    <t xml:space="preserve">  Los Cisnes </t>
  </si>
  <si>
    <t xml:space="preserve">  Olaeta </t>
  </si>
  <si>
    <t xml:space="preserve">  Reducción </t>
  </si>
  <si>
    <t xml:space="preserve">  Alejo Ledesma </t>
  </si>
  <si>
    <t xml:space="preserve">  Cap.Gral. Bernardo O Higgins </t>
  </si>
  <si>
    <t xml:space="preserve">  Cavanagh </t>
  </si>
  <si>
    <t xml:space="preserve">  Gral. Baldisera </t>
  </si>
  <si>
    <t xml:space="preserve">  Guatimozín </t>
  </si>
  <si>
    <t xml:space="preserve">  San Carlos Minas </t>
  </si>
  <si>
    <t xml:space="preserve">  La Cesira </t>
  </si>
  <si>
    <t xml:space="preserve">  Rosales </t>
  </si>
  <si>
    <t xml:space="preserve">  Villa Rossi </t>
  </si>
  <si>
    <t xml:space="preserve">  Capilla del Monte - Epos Transf. </t>
  </si>
  <si>
    <t xml:space="preserve">  San Esteban </t>
  </si>
  <si>
    <t xml:space="preserve">  Bulnes </t>
  </si>
  <si>
    <t xml:space="preserve">  Charras </t>
  </si>
  <si>
    <t xml:space="preserve">  Las Higueras </t>
  </si>
  <si>
    <t xml:space="preserve">  Las Vertientes </t>
  </si>
  <si>
    <t xml:space="preserve">  Monte de los Gauchos </t>
  </si>
  <si>
    <t xml:space="preserve">  Tosquita </t>
  </si>
  <si>
    <t xml:space="preserve">  Villa Ascasubi </t>
  </si>
  <si>
    <t xml:space="preserve">  La Puerta </t>
  </si>
  <si>
    <t xml:space="preserve">  Obispo Trejo </t>
  </si>
  <si>
    <t xml:space="preserve">  Piquillín </t>
  </si>
  <si>
    <t xml:space="preserve">  Calchín Oeste </t>
  </si>
  <si>
    <t xml:space="preserve">  Capilla del Carmen </t>
  </si>
  <si>
    <t xml:space="preserve">  Carrilobo </t>
  </si>
  <si>
    <t xml:space="preserve">  Costasacate </t>
  </si>
  <si>
    <t xml:space="preserve">  Manfredi </t>
  </si>
  <si>
    <t xml:space="preserve">  Matorrales </t>
  </si>
  <si>
    <t xml:space="preserve">  Santiago Temple </t>
  </si>
  <si>
    <t xml:space="preserve">  Nono </t>
  </si>
  <si>
    <t xml:space="preserve">  La Paz </t>
  </si>
  <si>
    <t xml:space="preserve">  San Javier Y Yacanto </t>
  </si>
  <si>
    <t xml:space="preserve">  San José </t>
  </si>
  <si>
    <t xml:space="preserve">  Villa de Las Rosas </t>
  </si>
  <si>
    <t xml:space="preserve">  Alicia </t>
  </si>
  <si>
    <t xml:space="preserve">  Colonia San Bartolomé </t>
  </si>
  <si>
    <t xml:space="preserve">  La Paquita </t>
  </si>
  <si>
    <t xml:space="preserve">  La Tordilla </t>
  </si>
  <si>
    <t xml:space="preserve">  Las Varas </t>
  </si>
  <si>
    <t xml:space="preserve">  Seeber </t>
  </si>
  <si>
    <t xml:space="preserve">  Villa Concepción del Tío </t>
  </si>
  <si>
    <t xml:space="preserve">  Anisacate</t>
  </si>
  <si>
    <t xml:space="preserve">  Lozada </t>
  </si>
  <si>
    <t xml:space="preserve">  Monte Ralo </t>
  </si>
  <si>
    <t xml:space="preserve">  Colonia Almada </t>
  </si>
  <si>
    <t xml:space="preserve">  Dalmacio Vélez </t>
  </si>
  <si>
    <t xml:space="preserve">  Los Zorros </t>
  </si>
  <si>
    <t xml:space="preserve">  Pampayasta Sud </t>
  </si>
  <si>
    <t xml:space="preserve">  Las Peñas </t>
  </si>
  <si>
    <t xml:space="preserve">  Sarmiento </t>
  </si>
  <si>
    <t xml:space="preserve">  Sinsacate </t>
  </si>
  <si>
    <t xml:space="preserve">  Las Arrias </t>
  </si>
  <si>
    <t xml:space="preserve">  Lucio V. Mansilla </t>
  </si>
  <si>
    <t xml:space="preserve">  San José de La Dormida </t>
  </si>
  <si>
    <t xml:space="preserve">  San Pedro Norte</t>
  </si>
  <si>
    <t xml:space="preserve">  Alto Alegre </t>
  </si>
  <si>
    <t xml:space="preserve">  Ballesteros Sud </t>
  </si>
  <si>
    <t xml:space="preserve">  Benjamin Gould </t>
  </si>
  <si>
    <t xml:space="preserve">  Idiazábal </t>
  </si>
  <si>
    <t xml:space="preserve">  Monte Leña </t>
  </si>
  <si>
    <t xml:space="preserve">  Pueblo Italiano </t>
  </si>
  <si>
    <t xml:space="preserve">  Viamonte </t>
  </si>
  <si>
    <t xml:space="preserve">  Wenceslao Escalante </t>
  </si>
  <si>
    <r>
      <t xml:space="preserve">Empleo: </t>
    </r>
    <r>
      <rPr>
        <sz val="9"/>
        <color theme="1" tint="0.249977111117893"/>
        <rFont val="Arial"/>
        <family val="2"/>
      </rPr>
      <t xml:space="preserve">Hace referencia a personas </t>
    </r>
    <r>
      <rPr>
        <sz val="9"/>
        <color indexed="63"/>
        <rFont val="Arial"/>
        <family val="2"/>
      </rPr>
      <t>que trabajan en municipios y comunas de la Provincia y aportan al Sistema Previsional de Córdoba. La información de aportantes se compone de los datos que envían las entidades empleadoras a la Caja de Jubilaciones de Córdoba. Excluye empleo no remunerado.</t>
    </r>
  </si>
  <si>
    <t>TOTAL MUNICIPIOS ISS</t>
  </si>
  <si>
    <t>PROMEDIO GENERAL MUNICIPIOS</t>
  </si>
  <si>
    <r>
      <t xml:space="preserve">n/d: </t>
    </r>
    <r>
      <rPr>
        <sz val="9"/>
        <color theme="1" tint="0.249977111117893"/>
        <rFont val="Arial"/>
        <family val="2"/>
      </rPr>
      <t>Significa información no disponible, en base al no envío de información de las entidades empleadoras a la Caja de Jubilaciones de Córdoba.</t>
    </r>
  </si>
  <si>
    <r>
      <t>Incrementos salarios:</t>
    </r>
    <r>
      <rPr>
        <sz val="9"/>
        <color theme="1" tint="0.249977111117893"/>
        <rFont val="Arial"/>
        <family val="2"/>
      </rPr>
      <t xml:space="preserve"> Coeficiente de variación salarial promedio por municipio. Dicho coeficiente surge de un índice construido en base a cargos testigos del municipio, con base agosto 2008, reflejando la evolución promedio de las remuneraciones del municipio. El coeficiente de variación salarial que se presenta para cada año refleja la variación acumulada de salarios a lo largo del año (interanual a diciembre de cada año).</t>
    </r>
  </si>
  <si>
    <t>2021</t>
  </si>
  <si>
    <t xml:space="preserve">  Río Cuarto - Autoridades y Funcionarios</t>
  </si>
  <si>
    <t xml:space="preserve">  Alicia</t>
  </si>
  <si>
    <t xml:space="preserve"> Municipalidad de Alicia</t>
  </si>
  <si>
    <t xml:space="preserve"> Municipalidad de Las Varas</t>
  </si>
  <si>
    <t xml:space="preserve">  Las Varas</t>
  </si>
  <si>
    <r>
      <t xml:space="preserve">- : </t>
    </r>
    <r>
      <rPr>
        <sz val="9"/>
        <color theme="1" tint="0.249977111117893"/>
        <rFont val="Arial"/>
        <family val="2"/>
      </rPr>
      <t>Significa sin empleo remunerado o sin índice propio en el período.</t>
    </r>
  </si>
  <si>
    <r>
      <t xml:space="preserve">  Ciudad de Córdoba - Aut. y Funcionarios</t>
    </r>
    <r>
      <rPr>
        <vertAlign val="superscript"/>
        <sz val="10"/>
        <color rgb="FF000000"/>
        <rFont val="Franklin Gothic Book"/>
        <family val="2"/>
      </rPr>
      <t>/1</t>
    </r>
  </si>
  <si>
    <r>
      <t>Salario:</t>
    </r>
    <r>
      <rPr>
        <sz val="9"/>
        <color theme="1" tint="0.249977111117893"/>
        <rFont val="Arial"/>
        <family val="2"/>
      </rPr>
      <t xml:space="preserve"> Refiere a la remuneración habitual imponible, esto es, la </t>
    </r>
    <r>
      <rPr>
        <sz val="9"/>
        <color indexed="63"/>
        <rFont val="Arial"/>
        <family val="2"/>
      </rPr>
      <t>remuneración bruta sujeta a deducciones fijadas por ley (aportes jubilatorios, obra social, entre otros), sin incluir SAC ni conceptos extraordinarios (retroactivos, horas extras, plus vacacional). De esta forma, se excluyen los conceptos no remunerativos abonados a activos, ya que se informa lo declarado por los entes empleadores a la Caja de Jubilaciones de la Provincia referente a las remuneraciones sujetas a aportes y contribuciones.                                                                                                                                                                                                                                                       El promedio está afectado no sólo por las variaciones nominales originadas en incrementos salariales, sino que también inciden otros factores tales como el envejecimiento de la planta, la incorporación de nuevos agentes, los ascensos, entre otros.</t>
    </r>
  </si>
  <si>
    <t>Informe sobre Activos de Municipios y Comunas</t>
  </si>
  <si>
    <t xml:space="preserve"> Municipalidad de Santiago Temple</t>
  </si>
  <si>
    <t xml:space="preserve">  Santiago Temple</t>
  </si>
  <si>
    <t>2022</t>
  </si>
  <si>
    <t>n/d</t>
  </si>
  <si>
    <t>2023</t>
  </si>
  <si>
    <t xml:space="preserve"> Municipalidad de Monte Ralo</t>
  </si>
  <si>
    <t xml:space="preserve"> Municipalidad de Idiazábal</t>
  </si>
  <si>
    <t xml:space="preserve">  Monte Ralo</t>
  </si>
  <si>
    <t xml:space="preserve">  Idiazábal</t>
  </si>
  <si>
    <t xml:space="preserve">  Villa Parque Siquiman</t>
  </si>
  <si>
    <t xml:space="preserve">  San Gerónimo</t>
  </si>
  <si>
    <t xml:space="preserve">  Villa Río Icho Cruz </t>
  </si>
  <si>
    <t xml:space="preserve">  El Crispín</t>
  </si>
  <si>
    <t xml:space="preserve"> Municipalidad de Alejo Ledesma</t>
  </si>
  <si>
    <t xml:space="preserve"> Municipalidad de Lozada</t>
  </si>
  <si>
    <t xml:space="preserve">  Alejo Ledesma</t>
  </si>
  <si>
    <t>Ministerio de Economía y Gestión Pública de la Provincia de Córdoba</t>
  </si>
  <si>
    <t>Notas: /1 La baja registrada en la remuneración de diciembre 2023 se debe al cambio de autoridades por el cambio de gobierno, donde las remuneraciones se pagan proporcionales al tiempo trabajado, tanto para las autoridades salientes como para las entrantes.</t>
  </si>
  <si>
    <t>I. Incrementos de salarios en municipios de la Provincia de Córdoba - Años 2015-2024</t>
  </si>
  <si>
    <t>2024</t>
  </si>
  <si>
    <t>III.a. Empleo en municipios de la Provincia de Córdoba - Años 2015-2024</t>
  </si>
  <si>
    <t>II.a. Salario promedio en municipios de la Provincia de Córdoba - Años 2015-2024</t>
  </si>
  <si>
    <t>II.b. Salario promedio en comunas de la Provincia de Córdoba - Años 2015-2024</t>
  </si>
  <si>
    <t>III.b. Empleo en comunas de la Provincia de Córdoba - Años 2015-2024</t>
  </si>
  <si>
    <t>III. Empleo en municipios y comunas de la Provincia de Córdoba - Años 2015-2024</t>
  </si>
  <si>
    <t xml:space="preserve"> Municipalidad de La Laguna</t>
  </si>
  <si>
    <t xml:space="preserve"> Municipalidad de Las Vertientes</t>
  </si>
  <si>
    <t xml:space="preserve"> Municipalidad de La Puerta</t>
  </si>
  <si>
    <t xml:space="preserve"> Municipalidad de Sinsacate</t>
  </si>
  <si>
    <t xml:space="preserve">  La Laguna</t>
  </si>
  <si>
    <t xml:space="preserve">  Las Vertientes</t>
  </si>
  <si>
    <t xml:space="preserve">  La Puerta</t>
  </si>
  <si>
    <t xml:space="preserve">  Sinsacate</t>
  </si>
  <si>
    <r>
      <t xml:space="preserve">n/c: </t>
    </r>
    <r>
      <rPr>
        <sz val="9"/>
        <color theme="1" tint="0.249977111117893"/>
        <rFont val="Arial"/>
        <family val="2"/>
      </rPr>
      <t>En caso de menos de 3 agentes no corresponde publicar la remuneración por protección de datos personales.</t>
    </r>
  </si>
  <si>
    <t>n/c</t>
  </si>
  <si>
    <t xml:space="preserve">  Ycho Cruz</t>
  </si>
  <si>
    <t xml:space="preserve"> Municipalidad de Ycho Cruz</t>
  </si>
  <si>
    <t>Período: 2015 - Enero 2025</t>
  </si>
  <si>
    <t>2025</t>
  </si>
  <si>
    <t>Notas: /1 Datos provisorios, sujetos a revisión, en base a información remitida por municipios.</t>
  </si>
  <si>
    <r>
      <t xml:space="preserve">ene-25 </t>
    </r>
    <r>
      <rPr>
        <b/>
        <vertAlign val="superscript"/>
        <sz val="10"/>
        <color theme="0"/>
        <rFont val="Franklin Gothic Book"/>
        <family val="2"/>
      </rPr>
      <t>/1</t>
    </r>
  </si>
  <si>
    <t xml:space="preserve">  Huerta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</si>
</sst>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 numFmtId="167" formatCode="_ &quot;$&quot;\ * #,##0.00_ ;_ &quot;$&quot;\ * \-#,##0.00_ ;_ &quot;$&quot;\ * &quot;-&quot;??_ ;_ @_ "/>
  </numFmts>
  <fonts count="23" x14ac:knownFonts="1">
    <font>
      <sz val="11"/>
      <color theme="1"/>
      <name val="Calibri"/>
      <family val="2"/>
      <scheme val="minor"/>
    </font>
    <font>
      <sz val="11"/>
      <color theme="1"/>
      <name val="Calibri"/>
      <family val="2"/>
      <scheme val="minor"/>
    </font>
    <font>
      <sz val="10"/>
      <name val="Arial"/>
      <family val="2"/>
    </font>
    <font>
      <sz val="10"/>
      <color indexed="8"/>
      <name val="Franklin Gothic Book"/>
      <family val="2"/>
    </font>
    <font>
      <sz val="9"/>
      <color indexed="8"/>
      <name val="Franklin Gothic Book"/>
      <family val="2"/>
    </font>
    <font>
      <b/>
      <sz val="10"/>
      <color theme="0"/>
      <name val="Franklin Gothic Book"/>
      <family val="2"/>
    </font>
    <font>
      <b/>
      <sz val="10"/>
      <color theme="0"/>
      <name val="Arial"/>
      <family val="2"/>
    </font>
    <font>
      <b/>
      <sz val="14"/>
      <color theme="1"/>
      <name val="Calibri"/>
      <family val="2"/>
      <scheme val="minor"/>
    </font>
    <font>
      <i/>
      <sz val="11"/>
      <color theme="1"/>
      <name val="Calibri"/>
      <family val="2"/>
      <scheme val="minor"/>
    </font>
    <font>
      <sz val="8"/>
      <color theme="1"/>
      <name val="Arial"/>
      <family val="2"/>
    </font>
    <font>
      <u/>
      <sz val="11"/>
      <color theme="10"/>
      <name val="Calibri"/>
      <family val="2"/>
      <scheme val="minor"/>
    </font>
    <font>
      <u/>
      <sz val="8"/>
      <color theme="10"/>
      <name val="Arial"/>
      <family val="2"/>
    </font>
    <font>
      <u/>
      <sz val="9"/>
      <color theme="10"/>
      <name val="Calibri"/>
      <family val="2"/>
      <scheme val="minor"/>
    </font>
    <font>
      <b/>
      <sz val="9"/>
      <color theme="1" tint="0.249977111117893"/>
      <name val="Arial"/>
      <family val="2"/>
    </font>
    <font>
      <sz val="9"/>
      <color theme="1" tint="0.249977111117893"/>
      <name val="Arial"/>
      <family val="2"/>
    </font>
    <font>
      <b/>
      <sz val="9"/>
      <color theme="0"/>
      <name val="Arial"/>
      <family val="2"/>
    </font>
    <font>
      <sz val="9"/>
      <color indexed="63"/>
      <name val="Arial"/>
      <family val="2"/>
    </font>
    <font>
      <b/>
      <sz val="9"/>
      <color indexed="63"/>
      <name val="Arial"/>
      <family val="2"/>
    </font>
    <font>
      <i/>
      <sz val="9"/>
      <color theme="1" tint="0.14999847407452621"/>
      <name val="Calibri"/>
      <family val="2"/>
      <scheme val="minor"/>
    </font>
    <font>
      <vertAlign val="superscript"/>
      <sz val="10"/>
      <color rgb="FF000000"/>
      <name val="Franklin Gothic Book"/>
      <family val="2"/>
    </font>
    <font>
      <sz val="8"/>
      <name val="Calibri"/>
      <family val="2"/>
      <scheme val="minor"/>
    </font>
    <font>
      <sz val="9"/>
      <color theme="1"/>
      <name val="Calibri"/>
      <family val="2"/>
      <scheme val="minor"/>
    </font>
    <font>
      <b/>
      <vertAlign val="superscript"/>
      <sz val="10"/>
      <color theme="0"/>
      <name val="Franklin Gothic Book"/>
      <family val="2"/>
    </font>
  </fonts>
  <fills count="9">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rgb="FF00B0F0"/>
        <bgColor indexed="64"/>
      </patternFill>
    </fill>
    <fill>
      <patternFill patternType="solid">
        <fgColor theme="8" tint="-0.249977111117893"/>
        <bgColor indexed="64"/>
      </patternFill>
    </fill>
    <fill>
      <patternFill patternType="solid">
        <fgColor theme="4"/>
        <bgColor indexed="64"/>
      </patternFill>
    </fill>
    <fill>
      <patternFill patternType="solid">
        <fgColor theme="4" tint="-0.499984740745262"/>
        <bgColor indexed="64"/>
      </patternFill>
    </fill>
    <fill>
      <patternFill patternType="solid">
        <fgColor theme="4" tint="0.59999389629810485"/>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style="thin">
        <color theme="1" tint="0.499984740745262"/>
      </left>
      <right style="double">
        <color theme="1" tint="0.499984740745262"/>
      </right>
      <top/>
      <bottom/>
      <diagonal/>
    </border>
    <border>
      <left style="thin">
        <color theme="1" tint="0.499984740745262"/>
      </left>
      <right style="double">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double">
        <color theme="1" tint="0.499984740745262"/>
      </left>
      <right style="thin">
        <color theme="1" tint="0.499984740745262"/>
      </right>
      <top/>
      <bottom/>
      <diagonal/>
    </border>
    <border>
      <left style="double">
        <color theme="1" tint="0.499984740745262"/>
      </left>
      <right style="thin">
        <color theme="1" tint="0.499984740745262"/>
      </right>
      <top style="thin">
        <color theme="1" tint="0.499984740745262"/>
      </top>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double">
        <color theme="1" tint="0.499984740745262"/>
      </left>
      <right style="thin">
        <color theme="1" tint="0.499984740745262"/>
      </right>
      <top/>
      <bottom style="thin">
        <color theme="1" tint="0.499984740745262"/>
      </bottom>
      <diagonal/>
    </border>
  </borders>
  <cellStyleXfs count="7">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167" fontId="1" fillId="0" borderId="0" applyFont="0" applyFill="0" applyBorder="0" applyAlignment="0" applyProtection="0"/>
  </cellStyleXfs>
  <cellXfs count="98">
    <xf numFmtId="0" fontId="0" fillId="0" borderId="0" xfId="0"/>
    <xf numFmtId="17" fontId="5" fillId="2" borderId="1" xfId="2" applyNumberFormat="1" applyFont="1" applyFill="1" applyBorder="1" applyAlignment="1">
      <alignment horizontal="center" vertical="center" wrapText="1"/>
    </xf>
    <xf numFmtId="0" fontId="0" fillId="3" borderId="0" xfId="0" applyFill="1"/>
    <xf numFmtId="0" fontId="3" fillId="3" borderId="3" xfId="2" applyFont="1" applyFill="1" applyBorder="1" applyAlignment="1">
      <alignment horizontal="left" vertical="center" wrapText="1"/>
    </xf>
    <xf numFmtId="10" fontId="4" fillId="3" borderId="3" xfId="1" applyNumberFormat="1" applyFont="1" applyFill="1" applyBorder="1" applyAlignment="1">
      <alignment horizontal="right" vertical="center" wrapText="1"/>
    </xf>
    <xf numFmtId="0" fontId="3" fillId="3" borderId="2" xfId="2" applyFont="1" applyFill="1" applyBorder="1" applyAlignment="1">
      <alignment horizontal="left" vertical="center" wrapText="1"/>
    </xf>
    <xf numFmtId="10" fontId="4" fillId="3" borderId="2" xfId="1" applyNumberFormat="1" applyFont="1" applyFill="1" applyBorder="1" applyAlignment="1">
      <alignment horizontal="right" vertical="center" wrapText="1"/>
    </xf>
    <xf numFmtId="0" fontId="7" fillId="3" borderId="0" xfId="0" applyFont="1" applyFill="1"/>
    <xf numFmtId="0" fontId="8" fillId="3" borderId="0" xfId="0" applyFont="1" applyFill="1"/>
    <xf numFmtId="0" fontId="9" fillId="3" borderId="0" xfId="0" applyFont="1" applyFill="1"/>
    <xf numFmtId="0" fontId="11" fillId="3" borderId="0" xfId="5" applyFont="1" applyFill="1"/>
    <xf numFmtId="0" fontId="12" fillId="3" borderId="0" xfId="5" quotePrefix="1" applyFont="1" applyFill="1"/>
    <xf numFmtId="0" fontId="13" fillId="3" borderId="0" xfId="0" applyFont="1" applyFill="1" applyAlignment="1">
      <alignment horizontal="left" vertical="center"/>
    </xf>
    <xf numFmtId="0" fontId="14" fillId="3" borderId="0" xfId="0" applyFont="1" applyFill="1" applyAlignment="1">
      <alignment horizontal="left" vertical="center"/>
    </xf>
    <xf numFmtId="0" fontId="15" fillId="3" borderId="0" xfId="0" applyFont="1" applyFill="1" applyAlignment="1">
      <alignment horizontal="left" vertical="center"/>
    </xf>
    <xf numFmtId="10" fontId="4" fillId="3" borderId="5" xfId="1" applyNumberFormat="1" applyFont="1" applyFill="1" applyBorder="1" applyAlignment="1">
      <alignment horizontal="right" vertical="center" wrapText="1"/>
    </xf>
    <xf numFmtId="0" fontId="3" fillId="3" borderId="4" xfId="2" applyFont="1" applyFill="1" applyBorder="1" applyAlignment="1">
      <alignment horizontal="left" vertical="center" wrapText="1"/>
    </xf>
    <xf numFmtId="164" fontId="4" fillId="3" borderId="3" xfId="3" applyNumberFormat="1" applyFont="1" applyFill="1" applyBorder="1" applyAlignment="1">
      <alignment horizontal="right" vertical="center" wrapText="1"/>
    </xf>
    <xf numFmtId="164" fontId="4" fillId="3" borderId="3" xfId="3" applyNumberFormat="1" applyFont="1" applyFill="1" applyBorder="1" applyAlignment="1">
      <alignment horizontal="right" vertical="center"/>
    </xf>
    <xf numFmtId="164" fontId="4" fillId="3" borderId="2" xfId="3" applyNumberFormat="1" applyFont="1" applyFill="1" applyBorder="1" applyAlignment="1">
      <alignment horizontal="right" vertical="center" wrapText="1"/>
    </xf>
    <xf numFmtId="164" fontId="4" fillId="3" borderId="2" xfId="3" applyNumberFormat="1" applyFont="1" applyFill="1" applyBorder="1" applyAlignment="1">
      <alignment horizontal="right" vertical="center"/>
    </xf>
    <xf numFmtId="164" fontId="4" fillId="3" borderId="5" xfId="3" applyNumberFormat="1" applyFont="1" applyFill="1" applyBorder="1" applyAlignment="1">
      <alignment horizontal="right" vertical="center" wrapText="1"/>
    </xf>
    <xf numFmtId="164" fontId="5" fillId="2" borderId="4" xfId="2" applyNumberFormat="1" applyFont="1" applyFill="1" applyBorder="1" applyAlignment="1">
      <alignment horizontal="center" vertical="center" wrapText="1"/>
    </xf>
    <xf numFmtId="165" fontId="4" fillId="3" borderId="3" xfId="4" applyNumberFormat="1" applyFont="1" applyFill="1" applyBorder="1" applyAlignment="1">
      <alignment horizontal="right" vertical="center" wrapText="1"/>
    </xf>
    <xf numFmtId="165" fontId="4" fillId="3" borderId="2" xfId="4" applyNumberFormat="1" applyFont="1" applyFill="1" applyBorder="1" applyAlignment="1">
      <alignment horizontal="right" vertical="center" wrapText="1"/>
    </xf>
    <xf numFmtId="165" fontId="4" fillId="3" borderId="5" xfId="4" applyNumberFormat="1" applyFont="1" applyFill="1" applyBorder="1" applyAlignment="1">
      <alignment horizontal="right" vertical="center" wrapText="1"/>
    </xf>
    <xf numFmtId="0" fontId="18" fillId="3" borderId="0" xfId="5" quotePrefix="1" applyFont="1" applyFill="1"/>
    <xf numFmtId="0" fontId="6" fillId="5" borderId="1" xfId="2" applyFont="1" applyFill="1" applyBorder="1" applyAlignment="1">
      <alignment horizontal="center" vertical="center"/>
    </xf>
    <xf numFmtId="49" fontId="5" fillId="5" borderId="1" xfId="2" applyNumberFormat="1" applyFont="1" applyFill="1" applyBorder="1" applyAlignment="1">
      <alignment horizontal="center" vertical="center" wrapText="1"/>
    </xf>
    <xf numFmtId="0" fontId="6" fillId="5" borderId="1" xfId="2" applyFont="1" applyFill="1" applyBorder="1" applyAlignment="1">
      <alignment horizontal="left" vertical="center"/>
    </xf>
    <xf numFmtId="10" fontId="5" fillId="5" borderId="3" xfId="1" applyNumberFormat="1" applyFont="1" applyFill="1" applyBorder="1" applyAlignment="1">
      <alignment horizontal="center" vertical="center" wrapText="1"/>
    </xf>
    <xf numFmtId="0" fontId="6" fillId="7" borderId="1" xfId="2" applyFont="1" applyFill="1" applyBorder="1" applyAlignment="1">
      <alignment horizontal="left" vertical="center"/>
    </xf>
    <xf numFmtId="10" fontId="5" fillId="7" borderId="3" xfId="1" applyNumberFormat="1" applyFont="1" applyFill="1" applyBorder="1" applyAlignment="1">
      <alignment horizontal="center" vertical="center" wrapText="1"/>
    </xf>
    <xf numFmtId="0" fontId="6" fillId="7" borderId="1" xfId="2" applyFont="1" applyFill="1" applyBorder="1" applyAlignment="1">
      <alignment horizontal="center" vertical="center"/>
    </xf>
    <xf numFmtId="49" fontId="5" fillId="7" borderId="1" xfId="2" applyNumberFormat="1" applyFont="1" applyFill="1" applyBorder="1" applyAlignment="1">
      <alignment horizontal="center" vertical="center" wrapText="1"/>
    </xf>
    <xf numFmtId="164" fontId="5" fillId="7" borderId="4" xfId="2" applyNumberFormat="1" applyFont="1" applyFill="1" applyBorder="1" applyAlignment="1">
      <alignment horizontal="center" vertical="center" wrapText="1"/>
    </xf>
    <xf numFmtId="49" fontId="5" fillId="5" borderId="6" xfId="2" applyNumberFormat="1" applyFont="1" applyFill="1" applyBorder="1" applyAlignment="1">
      <alignment horizontal="center" vertical="center" wrapText="1"/>
    </xf>
    <xf numFmtId="0" fontId="6" fillId="5" borderId="2" xfId="2" applyFont="1" applyFill="1" applyBorder="1" applyAlignment="1">
      <alignment horizontal="left" vertical="center"/>
    </xf>
    <xf numFmtId="10" fontId="5" fillId="5" borderId="1" xfId="1" applyNumberFormat="1" applyFont="1" applyFill="1" applyBorder="1" applyAlignment="1">
      <alignment horizontal="center" vertical="center" wrapText="1"/>
    </xf>
    <xf numFmtId="164" fontId="5" fillId="5" borderId="4" xfId="2" applyNumberFormat="1" applyFont="1" applyFill="1" applyBorder="1" applyAlignment="1">
      <alignment horizontal="center" vertical="center" wrapText="1"/>
    </xf>
    <xf numFmtId="164" fontId="4" fillId="3" borderId="7" xfId="3" applyNumberFormat="1" applyFont="1" applyFill="1" applyBorder="1" applyAlignment="1">
      <alignment horizontal="right" vertical="center" wrapText="1"/>
    </xf>
    <xf numFmtId="164" fontId="4" fillId="3" borderId="8" xfId="3" applyNumberFormat="1" applyFont="1" applyFill="1" applyBorder="1" applyAlignment="1">
      <alignment horizontal="right" vertical="center" wrapText="1"/>
    </xf>
    <xf numFmtId="165" fontId="5" fillId="5" borderId="1" xfId="4" applyNumberFormat="1" applyFont="1" applyFill="1" applyBorder="1" applyAlignment="1">
      <alignment horizontal="center" vertical="center" wrapText="1"/>
    </xf>
    <xf numFmtId="165" fontId="5" fillId="5" borderId="3" xfId="4" applyNumberFormat="1" applyFont="1" applyFill="1" applyBorder="1" applyAlignment="1">
      <alignment horizontal="center" vertical="center" wrapText="1"/>
    </xf>
    <xf numFmtId="165" fontId="5" fillId="5" borderId="7" xfId="4" applyNumberFormat="1" applyFont="1" applyFill="1" applyBorder="1" applyAlignment="1">
      <alignment horizontal="center" vertical="center" wrapText="1"/>
    </xf>
    <xf numFmtId="165" fontId="4" fillId="3" borderId="9" xfId="4" applyNumberFormat="1" applyFont="1" applyFill="1" applyBorder="1" applyAlignment="1">
      <alignment horizontal="right" vertical="center" wrapText="1"/>
    </xf>
    <xf numFmtId="49" fontId="5" fillId="5" borderId="10" xfId="2" applyNumberFormat="1" applyFont="1" applyFill="1" applyBorder="1" applyAlignment="1">
      <alignment horizontal="center" vertical="center" wrapText="1"/>
    </xf>
    <xf numFmtId="10" fontId="5" fillId="5" borderId="10" xfId="1" applyNumberFormat="1" applyFont="1" applyFill="1" applyBorder="1" applyAlignment="1">
      <alignment horizontal="center" vertical="center" wrapText="1"/>
    </xf>
    <xf numFmtId="10" fontId="5" fillId="5" borderId="9" xfId="1" applyNumberFormat="1" applyFont="1" applyFill="1" applyBorder="1" applyAlignment="1">
      <alignment horizontal="center" vertical="center" wrapText="1"/>
    </xf>
    <xf numFmtId="10" fontId="4" fillId="3" borderId="9" xfId="1" applyNumberFormat="1" applyFont="1" applyFill="1" applyBorder="1" applyAlignment="1">
      <alignment horizontal="right" vertical="center" wrapText="1"/>
    </xf>
    <xf numFmtId="10" fontId="5" fillId="7" borderId="9" xfId="1" applyNumberFormat="1" applyFont="1" applyFill="1" applyBorder="1" applyAlignment="1">
      <alignment horizontal="center" vertical="center" wrapText="1"/>
    </xf>
    <xf numFmtId="10" fontId="4" fillId="3" borderId="11" xfId="1" applyNumberFormat="1" applyFont="1" applyFill="1" applyBorder="1" applyAlignment="1">
      <alignment horizontal="right" vertical="center" wrapText="1"/>
    </xf>
    <xf numFmtId="164" fontId="5" fillId="5" borderId="12" xfId="2" applyNumberFormat="1" applyFont="1" applyFill="1" applyBorder="1" applyAlignment="1">
      <alignment horizontal="center" vertical="center" wrapText="1"/>
    </xf>
    <xf numFmtId="164" fontId="4" fillId="3" borderId="9" xfId="3" applyNumberFormat="1" applyFont="1" applyFill="1" applyBorder="1" applyAlignment="1">
      <alignment horizontal="right" vertical="center" wrapText="1"/>
    </xf>
    <xf numFmtId="164" fontId="4" fillId="3" borderId="11" xfId="3" applyNumberFormat="1" applyFont="1" applyFill="1" applyBorder="1" applyAlignment="1">
      <alignment horizontal="right" vertical="center" wrapText="1"/>
    </xf>
    <xf numFmtId="165" fontId="5" fillId="5" borderId="10" xfId="4" applyNumberFormat="1" applyFont="1" applyFill="1" applyBorder="1" applyAlignment="1">
      <alignment horizontal="center" vertical="center" wrapText="1"/>
    </xf>
    <xf numFmtId="165" fontId="5" fillId="5" borderId="9" xfId="4" applyNumberFormat="1" applyFont="1" applyFill="1" applyBorder="1" applyAlignment="1">
      <alignment horizontal="center" vertical="center" wrapText="1"/>
    </xf>
    <xf numFmtId="165" fontId="4" fillId="3" borderId="11" xfId="4" applyNumberFormat="1" applyFont="1" applyFill="1" applyBorder="1" applyAlignment="1">
      <alignment horizontal="right" vertical="center" wrapText="1"/>
    </xf>
    <xf numFmtId="0" fontId="21" fillId="3" borderId="0" xfId="0" applyFont="1" applyFill="1"/>
    <xf numFmtId="9" fontId="0" fillId="3" borderId="0" xfId="1" applyFont="1" applyFill="1"/>
    <xf numFmtId="166" fontId="0" fillId="3" borderId="0" xfId="1" applyNumberFormat="1" applyFont="1" applyFill="1"/>
    <xf numFmtId="164" fontId="4" fillId="3" borderId="0" xfId="3" applyNumberFormat="1" applyFont="1" applyFill="1" applyBorder="1" applyAlignment="1">
      <alignment horizontal="right" vertical="center" wrapText="1"/>
    </xf>
    <xf numFmtId="10" fontId="4" fillId="3" borderId="0" xfId="1" applyNumberFormat="1" applyFont="1" applyFill="1" applyBorder="1" applyAlignment="1">
      <alignment horizontal="right" vertical="center" wrapText="1"/>
    </xf>
    <xf numFmtId="10" fontId="4" fillId="3" borderId="13" xfId="1" applyNumberFormat="1" applyFont="1" applyFill="1" applyBorder="1" applyAlignment="1">
      <alignment horizontal="right" vertical="center" wrapText="1"/>
    </xf>
    <xf numFmtId="164" fontId="5" fillId="3" borderId="3" xfId="2" applyNumberFormat="1" applyFont="1" applyFill="1" applyBorder="1" applyAlignment="1">
      <alignment horizontal="center" vertical="center" wrapText="1"/>
    </xf>
    <xf numFmtId="10" fontId="5" fillId="5" borderId="11" xfId="1" applyNumberFormat="1" applyFont="1" applyFill="1" applyBorder="1" applyAlignment="1">
      <alignment horizontal="center" vertical="center" wrapText="1"/>
    </xf>
    <xf numFmtId="165" fontId="5" fillId="6" borderId="16" xfId="4" applyNumberFormat="1" applyFont="1" applyFill="1" applyBorder="1" applyAlignment="1">
      <alignment horizontal="center" vertical="center" wrapText="1"/>
    </xf>
    <xf numFmtId="43" fontId="4" fillId="3" borderId="3" xfId="3" applyFont="1" applyFill="1" applyBorder="1" applyAlignment="1">
      <alignment horizontal="right" vertical="center" wrapText="1"/>
    </xf>
    <xf numFmtId="165" fontId="4" fillId="3" borderId="15" xfId="4" applyNumberFormat="1" applyFont="1" applyFill="1" applyBorder="1" applyAlignment="1">
      <alignment horizontal="right" vertical="center" wrapText="1"/>
    </xf>
    <xf numFmtId="165" fontId="4" fillId="3" borderId="0" xfId="4" applyNumberFormat="1" applyFont="1" applyFill="1" applyBorder="1" applyAlignment="1">
      <alignment horizontal="right" vertical="center" wrapText="1"/>
    </xf>
    <xf numFmtId="49" fontId="5" fillId="5" borderId="14" xfId="2" applyNumberFormat="1" applyFont="1" applyFill="1" applyBorder="1" applyAlignment="1">
      <alignment horizontal="center" vertical="center" wrapText="1"/>
    </xf>
    <xf numFmtId="164" fontId="4" fillId="3" borderId="13" xfId="3" applyNumberFormat="1" applyFont="1" applyFill="1" applyBorder="1" applyAlignment="1">
      <alignment horizontal="right" vertical="center" wrapText="1"/>
    </xf>
    <xf numFmtId="17" fontId="5" fillId="6" borderId="17" xfId="2" applyNumberFormat="1" applyFont="1" applyFill="1" applyBorder="1" applyAlignment="1">
      <alignment horizontal="center" vertical="center" wrapText="1"/>
    </xf>
    <xf numFmtId="164" fontId="5" fillId="6" borderId="16" xfId="2" applyNumberFormat="1" applyFont="1" applyFill="1" applyBorder="1" applyAlignment="1">
      <alignment horizontal="center" vertical="center" wrapText="1"/>
    </xf>
    <xf numFmtId="164" fontId="4" fillId="3" borderId="15" xfId="3" applyNumberFormat="1" applyFont="1" applyFill="1" applyBorder="1" applyAlignment="1">
      <alignment horizontal="right" vertical="center" wrapText="1"/>
    </xf>
    <xf numFmtId="164" fontId="4" fillId="3" borderId="18" xfId="3" applyNumberFormat="1" applyFont="1" applyFill="1" applyBorder="1" applyAlignment="1">
      <alignment horizontal="right" vertical="center" wrapText="1"/>
    </xf>
    <xf numFmtId="164" fontId="4" fillId="3" borderId="15" xfId="3" applyNumberFormat="1" applyFont="1" applyFill="1" applyBorder="1" applyAlignment="1">
      <alignment horizontal="right" vertical="center"/>
    </xf>
    <xf numFmtId="164" fontId="4" fillId="3" borderId="18" xfId="3" applyNumberFormat="1" applyFont="1" applyFill="1" applyBorder="1" applyAlignment="1">
      <alignment horizontal="right" vertical="center"/>
    </xf>
    <xf numFmtId="165" fontId="5" fillId="5" borderId="0" xfId="4" applyNumberFormat="1" applyFont="1" applyFill="1" applyBorder="1" applyAlignment="1">
      <alignment horizontal="center" vertical="center" wrapText="1"/>
    </xf>
    <xf numFmtId="165" fontId="4" fillId="3" borderId="13" xfId="4" applyNumberFormat="1" applyFont="1" applyFill="1" applyBorder="1" applyAlignment="1">
      <alignment horizontal="right" vertical="center" wrapText="1"/>
    </xf>
    <xf numFmtId="43" fontId="4" fillId="3" borderId="0" xfId="3" applyFont="1" applyFill="1" applyBorder="1" applyAlignment="1">
      <alignment horizontal="right" vertical="center" wrapText="1"/>
    </xf>
    <xf numFmtId="165" fontId="5" fillId="6" borderId="17" xfId="4" applyNumberFormat="1" applyFont="1" applyFill="1" applyBorder="1" applyAlignment="1">
      <alignment horizontal="center" vertical="center" wrapText="1"/>
    </xf>
    <xf numFmtId="165" fontId="5" fillId="6" borderId="15" xfId="4" applyNumberFormat="1" applyFont="1" applyFill="1" applyBorder="1" applyAlignment="1">
      <alignment horizontal="center" vertical="center" wrapText="1"/>
    </xf>
    <xf numFmtId="165" fontId="4" fillId="3" borderId="15" xfId="4" applyNumberFormat="1" applyFont="1" applyFill="1" applyBorder="1" applyAlignment="1">
      <alignment horizontal="right" vertical="center"/>
    </xf>
    <xf numFmtId="165" fontId="4" fillId="3" borderId="18" xfId="4" applyNumberFormat="1" applyFont="1" applyFill="1" applyBorder="1" applyAlignment="1">
      <alignment horizontal="right" vertical="center" wrapText="1"/>
    </xf>
    <xf numFmtId="165" fontId="4" fillId="3" borderId="18" xfId="4" applyNumberFormat="1" applyFont="1" applyFill="1" applyBorder="1" applyAlignment="1">
      <alignment horizontal="right" vertical="center"/>
    </xf>
    <xf numFmtId="43" fontId="4" fillId="3" borderId="15" xfId="3" applyFont="1" applyFill="1" applyBorder="1" applyAlignment="1">
      <alignment horizontal="right" vertical="center" wrapText="1"/>
    </xf>
    <xf numFmtId="10" fontId="5" fillId="6" borderId="15" xfId="1" applyNumberFormat="1" applyFont="1" applyFill="1" applyBorder="1" applyAlignment="1">
      <alignment horizontal="center" vertical="center" wrapText="1"/>
    </xf>
    <xf numFmtId="10" fontId="4" fillId="8" borderId="15" xfId="1" applyNumberFormat="1" applyFont="1" applyFill="1" applyBorder="1" applyAlignment="1">
      <alignment horizontal="right" vertical="center" wrapText="1"/>
    </xf>
    <xf numFmtId="10" fontId="4" fillId="8" borderId="18" xfId="1" applyNumberFormat="1" applyFont="1" applyFill="1" applyBorder="1" applyAlignment="1">
      <alignment horizontal="right" vertical="center" wrapText="1"/>
    </xf>
    <xf numFmtId="10" fontId="5" fillId="5" borderId="2" xfId="1" applyNumberFormat="1" applyFont="1" applyFill="1" applyBorder="1" applyAlignment="1">
      <alignment horizontal="center" vertical="center" wrapText="1"/>
    </xf>
    <xf numFmtId="10" fontId="5" fillId="6" borderId="17" xfId="1" applyNumberFormat="1" applyFont="1" applyFill="1" applyBorder="1" applyAlignment="1">
      <alignment horizontal="center" vertical="center" wrapText="1"/>
    </xf>
    <xf numFmtId="0" fontId="15" fillId="4" borderId="0" xfId="0" applyFont="1" applyFill="1" applyAlignment="1">
      <alignment horizontal="left" vertical="center"/>
    </xf>
    <xf numFmtId="0" fontId="13" fillId="3" borderId="0" xfId="5" quotePrefix="1" applyFont="1" applyFill="1" applyAlignment="1">
      <alignment horizontal="left" vertical="center" wrapText="1"/>
    </xf>
    <xf numFmtId="0" fontId="13" fillId="3" borderId="0" xfId="5" quotePrefix="1" applyFont="1" applyFill="1" applyAlignment="1">
      <alignment vertical="center" wrapText="1"/>
    </xf>
    <xf numFmtId="0" fontId="13" fillId="3" borderId="0" xfId="5" quotePrefix="1" applyFont="1" applyFill="1" applyAlignment="1">
      <alignment vertical="center"/>
    </xf>
    <xf numFmtId="0" fontId="13" fillId="3" borderId="0" xfId="5" quotePrefix="1" applyFont="1" applyFill="1" applyAlignment="1">
      <alignment horizontal="left" vertical="top" wrapText="1"/>
    </xf>
    <xf numFmtId="0" fontId="13" fillId="3" borderId="0" xfId="5" quotePrefix="1" applyFont="1" applyFill="1" applyAlignment="1">
      <alignment horizontal="left" vertical="top"/>
    </xf>
  </cellXfs>
  <cellStyles count="7">
    <cellStyle name="Hipervínculo" xfId="5" builtinId="8"/>
    <cellStyle name="Millares" xfId="3" builtinId="3"/>
    <cellStyle name="Moneda" xfId="4" builtinId="4"/>
    <cellStyle name="Moneda 2" xfId="6" xr:uid="{AD7A8988-29F7-49EB-94FC-8CBCF4E459D7}"/>
    <cellStyle name="Normal" xfId="0" builtinId="0"/>
    <cellStyle name="Normal_Hoja1" xfId="2" xr:uid="{00000000-0005-0000-0000-000004000000}"/>
    <cellStyle name="Porcentaje" xfId="1" builtinId="5"/>
  </cellStyles>
  <dxfs count="0"/>
  <tableStyles count="0" defaultTableStyle="TableStyleMedium2" defaultPivotStyle="PivotStyleLight16"/>
  <colors>
    <mruColors>
      <color rgb="FF5C8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9526</xdr:rowOff>
    </xdr:from>
    <xdr:to>
      <xdr:col>14</xdr:col>
      <xdr:colOff>2241</xdr:colOff>
      <xdr:row>27</xdr:row>
      <xdr:rowOff>89647</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34496" y="9526"/>
          <a:ext cx="10044392" cy="5223621"/>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AR" sz="1100"/>
        </a:p>
      </xdr:txBody>
    </xdr:sp>
    <xdr:clientData/>
  </xdr:twoCellAnchor>
  <xdr:twoCellAnchor>
    <xdr:from>
      <xdr:col>2</xdr:col>
      <xdr:colOff>123825</xdr:colOff>
      <xdr:row>0</xdr:row>
      <xdr:rowOff>1</xdr:rowOff>
    </xdr:from>
    <xdr:to>
      <xdr:col>11</xdr:col>
      <xdr:colOff>202924</xdr:colOff>
      <xdr:row>24</xdr:row>
      <xdr:rowOff>55495</xdr:rowOff>
    </xdr:to>
    <xdr:sp macro="" textlink="">
      <xdr:nvSpPr>
        <xdr:cNvPr id="5" name="2 CuadroTexto">
          <a:extLst>
            <a:ext uri="{FF2B5EF4-FFF2-40B4-BE49-F238E27FC236}">
              <a16:creationId xmlns:a16="http://schemas.microsoft.com/office/drawing/2014/main" id="{00000000-0008-0000-0000-000005000000}"/>
            </a:ext>
          </a:extLst>
        </xdr:cNvPr>
        <xdr:cNvSpPr txBox="1"/>
      </xdr:nvSpPr>
      <xdr:spPr>
        <a:xfrm>
          <a:off x="962025" y="1"/>
          <a:ext cx="7622899" cy="462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AR" sz="3600">
              <a:solidFill>
                <a:schemeClr val="bg1"/>
              </a:solidFill>
              <a:latin typeface="Arial" panose="020B0604020202020204" pitchFamily="34" charset="0"/>
              <a:cs typeface="Arial" panose="020B0604020202020204" pitchFamily="34" charset="0"/>
            </a:rPr>
            <a:t>INFORME SOBRE</a:t>
          </a:r>
          <a:r>
            <a:rPr lang="es-AR" sz="3600" baseline="0">
              <a:solidFill>
                <a:schemeClr val="bg1"/>
              </a:solidFill>
              <a:latin typeface="Arial" panose="020B0604020202020204" pitchFamily="34" charset="0"/>
              <a:cs typeface="Arial" panose="020B0604020202020204" pitchFamily="34" charset="0"/>
            </a:rPr>
            <a:t> ACTIVOS</a:t>
          </a:r>
          <a:endParaRPr lang="es-AR" sz="3600">
            <a:solidFill>
              <a:schemeClr val="bg1"/>
            </a:solidFill>
            <a:latin typeface="Arial" panose="020B0604020202020204" pitchFamily="34" charset="0"/>
            <a:cs typeface="Arial" panose="020B0604020202020204" pitchFamily="34" charset="0"/>
          </a:endParaRPr>
        </a:p>
        <a:p>
          <a:pPr algn="ctr"/>
          <a:endParaRPr lang="es-AR" sz="3600" baseline="0">
            <a:solidFill>
              <a:schemeClr val="bg1"/>
            </a:solidFill>
            <a:latin typeface="Arial" panose="020B0604020202020204" pitchFamily="34" charset="0"/>
            <a:cs typeface="Arial" panose="020B0604020202020204" pitchFamily="34" charset="0"/>
          </a:endParaRPr>
        </a:p>
        <a:p>
          <a:pPr algn="ctr"/>
          <a:r>
            <a:rPr lang="es-AR" sz="2000" baseline="0">
              <a:solidFill>
                <a:schemeClr val="bg1"/>
              </a:solidFill>
              <a:latin typeface="Arial" panose="020B0604020202020204" pitchFamily="34" charset="0"/>
              <a:cs typeface="Arial" panose="020B0604020202020204" pitchFamily="34" charset="0"/>
            </a:rPr>
            <a:t>Municipios y Comunas de la Provincia de Córdoba</a:t>
          </a:r>
        </a:p>
        <a:p>
          <a:pPr algn="ctr"/>
          <a:br>
            <a:rPr lang="es-AR" sz="3600" baseline="0">
              <a:solidFill>
                <a:schemeClr val="bg1"/>
              </a:solidFill>
              <a:latin typeface="Arial" panose="020B0604020202020204" pitchFamily="34" charset="0"/>
              <a:cs typeface="Arial" panose="020B0604020202020204" pitchFamily="34" charset="0"/>
            </a:rPr>
          </a:br>
          <a:r>
            <a:rPr lang="es-AR" sz="2400" baseline="0">
              <a:solidFill>
                <a:schemeClr val="bg1"/>
              </a:solidFill>
              <a:latin typeface="Arial" panose="020B0604020202020204" pitchFamily="34" charset="0"/>
              <a:cs typeface="Arial" panose="020B0604020202020204" pitchFamily="34" charset="0"/>
            </a:rPr>
            <a:t>Años 2015-2025</a:t>
          </a:r>
          <a:endParaRPr lang="es-AR" sz="24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283779</xdr:colOff>
      <xdr:row>27</xdr:row>
      <xdr:rowOff>125506</xdr:rowOff>
    </xdr:from>
    <xdr:to>
      <xdr:col>13</xdr:col>
      <xdr:colOff>418005</xdr:colOff>
      <xdr:row>32</xdr:row>
      <xdr:rowOff>178676</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283779" y="5091644"/>
          <a:ext cx="9435881" cy="972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editAs="oneCell">
    <xdr:from>
      <xdr:col>1</xdr:col>
      <xdr:colOff>42581</xdr:colOff>
      <xdr:row>28</xdr:row>
      <xdr:rowOff>5601</xdr:rowOff>
    </xdr:from>
    <xdr:to>
      <xdr:col>4</xdr:col>
      <xdr:colOff>113739</xdr:colOff>
      <xdr:row>32</xdr:row>
      <xdr:rowOff>110582</xdr:rowOff>
    </xdr:to>
    <xdr:pic>
      <xdr:nvPicPr>
        <xdr:cNvPr id="2" name="Imagen 1">
          <a:extLst>
            <a:ext uri="{FF2B5EF4-FFF2-40B4-BE49-F238E27FC236}">
              <a16:creationId xmlns:a16="http://schemas.microsoft.com/office/drawing/2014/main" id="{97BAB25B-42E0-42EF-BAC2-B59E5A2DF1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7" t="34488" r="4956" b="35641"/>
        <a:stretch/>
      </xdr:blipFill>
      <xdr:spPr bwMode="auto">
        <a:xfrm>
          <a:off x="329452" y="5025836"/>
          <a:ext cx="2437840" cy="82215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599980</xdr:colOff>
      <xdr:row>27</xdr:row>
      <xdr:rowOff>124944</xdr:rowOff>
    </xdr:from>
    <xdr:to>
      <xdr:col>13</xdr:col>
      <xdr:colOff>409582</xdr:colOff>
      <xdr:row>32</xdr:row>
      <xdr:rowOff>178732</xdr:rowOff>
    </xdr:to>
    <xdr:pic>
      <xdr:nvPicPr>
        <xdr:cNvPr id="3" name="Imagen 2">
          <a:extLst>
            <a:ext uri="{FF2B5EF4-FFF2-40B4-BE49-F238E27FC236}">
              <a16:creationId xmlns:a16="http://schemas.microsoft.com/office/drawing/2014/main" id="{8AB1A206-987D-4A91-ADEE-25831E352A35}"/>
            </a:ext>
          </a:extLst>
        </xdr:cNvPr>
        <xdr:cNvPicPr>
          <a:picLocks noChangeAspect="1"/>
        </xdr:cNvPicPr>
      </xdr:nvPicPr>
      <xdr:blipFill rotWithShape="1">
        <a:blip xmlns:r="http://schemas.openxmlformats.org/officeDocument/2006/relationships" r:embed="rId2"/>
        <a:srcRect l="48399" t="43694" r="30002" b="45055"/>
        <a:stretch/>
      </xdr:blipFill>
      <xdr:spPr bwMode="auto">
        <a:xfrm>
          <a:off x="6409109" y="4965885"/>
          <a:ext cx="3243085" cy="9502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283779</xdr:colOff>
      <xdr:row>27</xdr:row>
      <xdr:rowOff>88124</xdr:rowOff>
    </xdr:from>
    <xdr:to>
      <xdr:col>13</xdr:col>
      <xdr:colOff>427892</xdr:colOff>
      <xdr:row>27</xdr:row>
      <xdr:rowOff>181706</xdr:rowOff>
    </xdr:to>
    <xdr:pic>
      <xdr:nvPicPr>
        <xdr:cNvPr id="10" name="Imagen 9">
          <a:extLst>
            <a:ext uri="{FF2B5EF4-FFF2-40B4-BE49-F238E27FC236}">
              <a16:creationId xmlns:a16="http://schemas.microsoft.com/office/drawing/2014/main" id="{C8910855-6CD7-432C-A77C-979ACEF7C1E2}"/>
            </a:ext>
          </a:extLst>
        </xdr:cNvPr>
        <xdr:cNvPicPr>
          <a:picLocks noChangeAspect="1"/>
        </xdr:cNvPicPr>
      </xdr:nvPicPr>
      <xdr:blipFill rotWithShape="1">
        <a:blip xmlns:r="http://schemas.openxmlformats.org/officeDocument/2006/relationships" r:embed="rId3"/>
        <a:srcRect l="29207" t="93216" r="10478" b="4515"/>
        <a:stretch/>
      </xdr:blipFill>
      <xdr:spPr bwMode="auto">
        <a:xfrm>
          <a:off x="283779" y="4994232"/>
          <a:ext cx="9417067" cy="9358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tabSelected="1" view="pageBreakPreview" zoomScale="85" zoomScaleNormal="85" zoomScaleSheetLayoutView="85" workbookViewId="0">
      <selection activeCell="Q14" sqref="Q14"/>
    </sheetView>
  </sheetViews>
  <sheetFormatPr baseColWidth="10" defaultRowHeight="14.4" x14ac:dyDescent="0.3"/>
  <cols>
    <col min="1" max="1" width="4.21875" customWidth="1"/>
    <col min="13" max="13" width="4.109375" customWidth="1"/>
    <col min="14" max="14" width="6.4414062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K19"/>
  <sheetViews>
    <sheetView view="pageBreakPreview" zoomScale="115" zoomScaleNormal="100" zoomScaleSheetLayoutView="115" workbookViewId="0">
      <selection activeCell="M8" sqref="M8"/>
    </sheetView>
  </sheetViews>
  <sheetFormatPr baseColWidth="10" defaultColWidth="11.33203125" defaultRowHeight="10.199999999999999" x14ac:dyDescent="0.2"/>
  <cols>
    <col min="1" max="1" width="4.21875" style="9" customWidth="1"/>
    <col min="2" max="2" width="2" style="9" customWidth="1"/>
    <col min="3" max="3" width="1.44140625" style="9" customWidth="1"/>
    <col min="4" max="10" width="11.33203125" style="9" customWidth="1"/>
    <col min="11" max="11" width="3" style="9" customWidth="1"/>
    <col min="12" max="16384" width="11.33203125" style="9"/>
  </cols>
  <sheetData>
    <row r="2" spans="2:11" ht="12" x14ac:dyDescent="0.2">
      <c r="B2" s="12" t="s">
        <v>686</v>
      </c>
    </row>
    <row r="3" spans="2:11" ht="12" x14ac:dyDescent="0.2">
      <c r="B3" s="12" t="s">
        <v>669</v>
      </c>
    </row>
    <row r="4" spans="2:11" ht="11.4" x14ac:dyDescent="0.2">
      <c r="B4" s="13" t="s">
        <v>707</v>
      </c>
    </row>
    <row r="5" spans="2:11" ht="11.4" x14ac:dyDescent="0.2">
      <c r="B5" s="13"/>
    </row>
    <row r="6" spans="2:11" x14ac:dyDescent="0.2">
      <c r="B6" s="92" t="s">
        <v>210</v>
      </c>
      <c r="C6" s="92"/>
      <c r="D6" s="92"/>
      <c r="E6" s="92"/>
      <c r="F6" s="92"/>
      <c r="G6" s="92"/>
      <c r="H6" s="92"/>
      <c r="I6" s="92"/>
      <c r="J6" s="92"/>
      <c r="K6" s="92"/>
    </row>
    <row r="7" spans="2:11" x14ac:dyDescent="0.2">
      <c r="B7" s="92"/>
      <c r="C7" s="92"/>
      <c r="D7" s="92"/>
      <c r="E7" s="92"/>
      <c r="F7" s="92"/>
      <c r="G7" s="92"/>
      <c r="H7" s="92"/>
      <c r="I7" s="92"/>
      <c r="J7" s="92"/>
      <c r="K7" s="92"/>
    </row>
    <row r="8" spans="2:11" ht="12" x14ac:dyDescent="0.2">
      <c r="B8" s="14"/>
      <c r="C8" s="14"/>
      <c r="D8" s="14"/>
      <c r="E8" s="14"/>
      <c r="F8" s="14"/>
      <c r="G8" s="14"/>
      <c r="H8" s="14"/>
      <c r="I8" s="14"/>
      <c r="J8" s="14"/>
      <c r="K8" s="14"/>
    </row>
    <row r="9" spans="2:11" ht="12" x14ac:dyDescent="0.25">
      <c r="B9" s="11" t="s">
        <v>211</v>
      </c>
      <c r="D9" s="14"/>
      <c r="E9" s="14"/>
      <c r="F9" s="14"/>
      <c r="G9" s="14"/>
      <c r="H9" s="14"/>
      <c r="I9" s="14"/>
      <c r="J9" s="14"/>
      <c r="K9" s="14"/>
    </row>
    <row r="10" spans="2:11" ht="12" x14ac:dyDescent="0.2">
      <c r="B10" s="14"/>
      <c r="C10" s="14"/>
      <c r="D10" s="14"/>
      <c r="E10" s="14"/>
      <c r="F10" s="14"/>
      <c r="G10" s="14"/>
      <c r="H10" s="14"/>
      <c r="I10" s="14"/>
      <c r="J10" s="14"/>
      <c r="K10" s="14"/>
    </row>
    <row r="11" spans="2:11" ht="12" x14ac:dyDescent="0.25">
      <c r="C11" s="11" t="str">
        <f>+'I. Incrementos salarios'!B2</f>
        <v>I. Incrementos de salarios en municipios de la Provincia de Córdoba - Años 2015-2024</v>
      </c>
      <c r="D11" s="11"/>
    </row>
    <row r="12" spans="2:11" ht="7.5" customHeight="1" x14ac:dyDescent="0.25">
      <c r="C12" s="11"/>
    </row>
    <row r="13" spans="2:11" ht="12" x14ac:dyDescent="0.25">
      <c r="C13" s="26" t="s">
        <v>400</v>
      </c>
    </row>
    <row r="14" spans="2:11" ht="12" x14ac:dyDescent="0.25">
      <c r="D14" s="11" t="str">
        <f>+'II. Salarios'!B2</f>
        <v>II.a. Salario promedio en municipios de la Provincia de Córdoba - Años 2015-2024</v>
      </c>
    </row>
    <row r="15" spans="2:11" ht="12" x14ac:dyDescent="0.25">
      <c r="D15" s="11" t="str">
        <f>+'II. Salarios'!B314</f>
        <v>II.b. Salario promedio en comunas de la Provincia de Córdoba - Años 2015-2024</v>
      </c>
    </row>
    <row r="16" spans="2:11" x14ac:dyDescent="0.2">
      <c r="C16" s="10"/>
    </row>
    <row r="17" spans="3:4" ht="12" x14ac:dyDescent="0.25">
      <c r="C17" s="26" t="s">
        <v>401</v>
      </c>
    </row>
    <row r="18" spans="3:4" ht="12" x14ac:dyDescent="0.25">
      <c r="D18" s="11" t="str">
        <f>+'III. Empleo'!B2</f>
        <v>III.a. Empleo en municipios de la Provincia de Córdoba - Años 2015-2024</v>
      </c>
    </row>
    <row r="19" spans="3:4" ht="12" x14ac:dyDescent="0.25">
      <c r="D19" s="11" t="str">
        <f>+'III. Empleo'!B314</f>
        <v>III.b. Empleo en comunas de la Provincia de Córdoba - Años 2015-2024</v>
      </c>
    </row>
  </sheetData>
  <mergeCells count="1">
    <mergeCell ref="B6:K7"/>
  </mergeCells>
  <hyperlinks>
    <hyperlink ref="B9" location="Glosario!A1" display="Glosario" xr:uid="{00000000-0004-0000-0100-000001000000}"/>
    <hyperlink ref="D14" location="'II. Salarios'!B2" display="'II. Salarios'!B2" xr:uid="{00000000-0004-0000-0100-000002000000}"/>
    <hyperlink ref="D18" location="'III. Empleo'!B2" display="'III. Empleo'!B2" xr:uid="{00000000-0004-0000-0100-000003000000}"/>
    <hyperlink ref="D15" location="'II. Salarios'!B294" display="'II. Salarios'!B294" xr:uid="{00000000-0004-0000-0100-000004000000}"/>
    <hyperlink ref="D19" location="'III. Empleo'!B294" display="'III. Empleo'!B294" xr:uid="{00000000-0004-0000-0100-000005000000}"/>
    <hyperlink ref="C11" location="'I. Incrementos salarios'!A1" display="'I. Incrementos salarios'!A1" xr:uid="{70B32458-1EDA-4D10-8E81-9A17C0FE400D}"/>
  </hyperlinks>
  <pageMargins left="0.7" right="0.7"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2:K16"/>
  <sheetViews>
    <sheetView view="pageBreakPreview" zoomScaleNormal="100" zoomScaleSheetLayoutView="100" workbookViewId="0">
      <selection activeCell="F3" sqref="F3"/>
    </sheetView>
  </sheetViews>
  <sheetFormatPr baseColWidth="10" defaultColWidth="6" defaultRowHeight="14.4" x14ac:dyDescent="0.3"/>
  <cols>
    <col min="1" max="1" width="2.44140625" style="2" customWidth="1"/>
    <col min="2" max="11" width="12.21875" style="2" customWidth="1"/>
    <col min="12" max="16384" width="6" style="2"/>
  </cols>
  <sheetData>
    <row r="2" spans="2:11" x14ac:dyDescent="0.3">
      <c r="B2" s="12" t="s">
        <v>686</v>
      </c>
      <c r="C2" s="9"/>
      <c r="D2" s="9"/>
      <c r="E2" s="9"/>
      <c r="F2" s="9"/>
      <c r="G2" s="9"/>
      <c r="H2" s="9"/>
      <c r="I2" s="9"/>
      <c r="J2" s="9"/>
      <c r="K2" s="9"/>
    </row>
    <row r="3" spans="2:11" x14ac:dyDescent="0.3">
      <c r="B3" s="12" t="s">
        <v>669</v>
      </c>
      <c r="C3" s="9"/>
      <c r="D3" s="9"/>
      <c r="E3" s="9"/>
      <c r="F3" s="9"/>
      <c r="G3" s="9"/>
      <c r="H3" s="9"/>
      <c r="I3" s="9"/>
      <c r="J3" s="9"/>
      <c r="K3" s="9"/>
    </row>
    <row r="4" spans="2:11" x14ac:dyDescent="0.3">
      <c r="B4" s="13" t="s">
        <v>707</v>
      </c>
      <c r="C4" s="9"/>
      <c r="D4" s="9"/>
      <c r="E4" s="9"/>
      <c r="F4" s="9"/>
      <c r="G4" s="9"/>
      <c r="H4" s="9"/>
      <c r="I4" s="9"/>
      <c r="J4" s="9"/>
      <c r="K4" s="9"/>
    </row>
    <row r="5" spans="2:11" x14ac:dyDescent="0.3">
      <c r="B5" s="13"/>
      <c r="C5" s="9"/>
      <c r="D5" s="9"/>
      <c r="E5" s="9"/>
      <c r="F5" s="9"/>
      <c r="G5" s="9"/>
      <c r="H5" s="9"/>
      <c r="I5" s="9"/>
      <c r="J5" s="9"/>
      <c r="K5" s="9"/>
    </row>
    <row r="6" spans="2:11" x14ac:dyDescent="0.3">
      <c r="B6" s="92" t="s">
        <v>212</v>
      </c>
      <c r="C6" s="92"/>
      <c r="D6" s="92"/>
      <c r="E6" s="92"/>
      <c r="F6" s="92"/>
      <c r="G6" s="92"/>
      <c r="H6" s="92"/>
      <c r="I6" s="92"/>
      <c r="J6" s="92"/>
      <c r="K6" s="92"/>
    </row>
    <row r="7" spans="2:11" x14ac:dyDescent="0.3">
      <c r="B7" s="92"/>
      <c r="C7" s="92"/>
      <c r="D7" s="92"/>
      <c r="E7" s="92"/>
      <c r="F7" s="92"/>
      <c r="G7" s="92"/>
      <c r="H7" s="92"/>
      <c r="I7" s="92"/>
      <c r="J7" s="92"/>
      <c r="K7" s="92"/>
    </row>
    <row r="9" spans="2:11" ht="21" customHeight="1" x14ac:dyDescent="0.3">
      <c r="B9" s="96" t="s">
        <v>213</v>
      </c>
      <c r="C9" s="97"/>
      <c r="D9" s="97"/>
      <c r="E9" s="97"/>
      <c r="F9" s="97"/>
      <c r="G9" s="97"/>
      <c r="H9" s="97"/>
      <c r="I9" s="97"/>
      <c r="J9" s="97"/>
      <c r="K9" s="97"/>
    </row>
    <row r="10" spans="2:11" ht="21" customHeight="1" x14ac:dyDescent="0.3">
      <c r="B10" s="94" t="s">
        <v>214</v>
      </c>
      <c r="C10" s="94"/>
      <c r="D10" s="94"/>
      <c r="E10" s="94"/>
      <c r="F10" s="94"/>
      <c r="G10" s="94"/>
      <c r="H10" s="94"/>
      <c r="I10" s="94"/>
      <c r="J10" s="94"/>
      <c r="K10" s="94"/>
    </row>
    <row r="11" spans="2:11" ht="39.75" customHeight="1" x14ac:dyDescent="0.3">
      <c r="B11" s="94" t="s">
        <v>655</v>
      </c>
      <c r="C11" s="94"/>
      <c r="D11" s="94"/>
      <c r="E11" s="94"/>
      <c r="F11" s="94"/>
      <c r="G11" s="94"/>
      <c r="H11" s="94"/>
      <c r="I11" s="94"/>
      <c r="J11" s="94"/>
      <c r="K11" s="94"/>
    </row>
    <row r="12" spans="2:11" ht="80.400000000000006" customHeight="1" x14ac:dyDescent="0.3">
      <c r="B12" s="94" t="s">
        <v>668</v>
      </c>
      <c r="C12" s="95"/>
      <c r="D12" s="95"/>
      <c r="E12" s="95"/>
      <c r="F12" s="95"/>
      <c r="G12" s="95"/>
      <c r="H12" s="95"/>
      <c r="I12" s="95"/>
      <c r="J12" s="95"/>
      <c r="K12" s="95"/>
    </row>
    <row r="13" spans="2:11" ht="51" customHeight="1" x14ac:dyDescent="0.3">
      <c r="B13" s="94" t="s">
        <v>659</v>
      </c>
      <c r="C13" s="95"/>
      <c r="D13" s="95"/>
      <c r="E13" s="95"/>
      <c r="F13" s="95"/>
      <c r="G13" s="95"/>
      <c r="H13" s="95"/>
      <c r="I13" s="95"/>
      <c r="J13" s="95"/>
      <c r="K13" s="95"/>
    </row>
    <row r="14" spans="2:11" ht="21" customHeight="1" x14ac:dyDescent="0.3">
      <c r="B14" s="94" t="s">
        <v>658</v>
      </c>
      <c r="C14" s="95"/>
      <c r="D14" s="95"/>
      <c r="E14" s="95"/>
      <c r="F14" s="95"/>
      <c r="G14" s="95"/>
      <c r="H14" s="95"/>
      <c r="I14" s="95"/>
      <c r="J14" s="95"/>
      <c r="K14" s="95"/>
    </row>
    <row r="15" spans="2:11" ht="21" customHeight="1" x14ac:dyDescent="0.3">
      <c r="B15" s="94" t="s">
        <v>703</v>
      </c>
      <c r="C15" s="95"/>
      <c r="D15" s="95"/>
      <c r="E15" s="95"/>
      <c r="F15" s="95"/>
      <c r="G15" s="95"/>
      <c r="H15" s="95"/>
      <c r="I15" s="95"/>
      <c r="J15" s="95"/>
      <c r="K15" s="95"/>
    </row>
    <row r="16" spans="2:11" ht="17.399999999999999" customHeight="1" x14ac:dyDescent="0.3">
      <c r="B16" s="93" t="s">
        <v>666</v>
      </c>
      <c r="C16" s="93"/>
      <c r="D16" s="93"/>
      <c r="E16" s="93"/>
      <c r="F16" s="93"/>
      <c r="G16" s="93"/>
      <c r="H16" s="93"/>
      <c r="I16" s="93"/>
      <c r="J16" s="93"/>
      <c r="K16" s="93"/>
    </row>
  </sheetData>
  <mergeCells count="9">
    <mergeCell ref="B16:K16"/>
    <mergeCell ref="B14:K14"/>
    <mergeCell ref="B13:K13"/>
    <mergeCell ref="B6:K7"/>
    <mergeCell ref="B9:K9"/>
    <mergeCell ref="B10:K10"/>
    <mergeCell ref="B11:K11"/>
    <mergeCell ref="B12:K12"/>
    <mergeCell ref="B15:K15"/>
  </mergeCell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2:O226"/>
  <sheetViews>
    <sheetView zoomScale="85" zoomScaleNormal="85" workbookViewId="0">
      <pane xSplit="2" ySplit="7" topLeftCell="C8" activePane="bottomRight" state="frozen"/>
      <selection pane="topRight" activeCell="C1" sqref="C1"/>
      <selection pane="bottomLeft" activeCell="A8" sqref="A8"/>
      <selection pane="bottomRight" activeCell="L18" sqref="L18"/>
    </sheetView>
  </sheetViews>
  <sheetFormatPr baseColWidth="10" defaultColWidth="11" defaultRowHeight="14.4" x14ac:dyDescent="0.3"/>
  <cols>
    <col min="1" max="1" width="2.44140625" style="2" customWidth="1"/>
    <col min="2" max="2" width="35.77734375" style="2" customWidth="1"/>
    <col min="3" max="3" width="10.77734375" style="2" customWidth="1"/>
    <col min="4" max="13" width="11" style="2"/>
    <col min="14" max="14" width="11" style="2" customWidth="1"/>
    <col min="15" max="16384" width="11" style="2"/>
  </cols>
  <sheetData>
    <row r="2" spans="2:14" ht="18" x14ac:dyDescent="0.35">
      <c r="B2" s="7" t="s">
        <v>688</v>
      </c>
    </row>
    <row r="3" spans="2:14" x14ac:dyDescent="0.3">
      <c r="B3" s="8" t="s">
        <v>209</v>
      </c>
    </row>
    <row r="5" spans="2:14" ht="16.2" x14ac:dyDescent="0.3">
      <c r="B5" s="27" t="s">
        <v>179</v>
      </c>
      <c r="C5" s="28">
        <v>2015</v>
      </c>
      <c r="D5" s="28" t="s">
        <v>205</v>
      </c>
      <c r="E5" s="28" t="s">
        <v>206</v>
      </c>
      <c r="F5" s="28">
        <v>2018</v>
      </c>
      <c r="G5" s="28" t="s">
        <v>207</v>
      </c>
      <c r="H5" s="46" t="s">
        <v>208</v>
      </c>
      <c r="I5" s="46" t="s">
        <v>660</v>
      </c>
      <c r="J5" s="46" t="s">
        <v>672</v>
      </c>
      <c r="K5" s="46" t="s">
        <v>674</v>
      </c>
      <c r="L5" s="28" t="s">
        <v>689</v>
      </c>
      <c r="M5" s="70" t="s">
        <v>708</v>
      </c>
      <c r="N5" s="72" t="s">
        <v>710</v>
      </c>
    </row>
    <row r="6" spans="2:14" x14ac:dyDescent="0.3">
      <c r="B6" s="29" t="s">
        <v>657</v>
      </c>
      <c r="C6" s="38">
        <f>+((C7*'Empleo ISS'!C7)+('Empleo ISS'!C17*'I. Incrementos salarios'!C17)+('I. Incrementos salarios'!C20*'Empleo ISS'!C20)+('Empleo ISS'!C34*'I. Incrementos salarios'!C34)+('I. Incrementos salarios'!C39*'Empleo ISS'!C39)+('Empleo ISS'!C48*'I. Incrementos salarios'!C48)+('I. Incrementos salarios'!C57*'Empleo ISS'!C57)+('Empleo ISS'!C60*'I. Incrementos salarios'!C60)+('I. Incrementos salarios'!C69*'Empleo ISS'!C69)+('Empleo ISS'!C84*'I. Incrementos salarios'!C84)+('I. Incrementos salarios'!C86*'Empleo ISS'!C86)+('Empleo ISS'!C91*'I. Incrementos salarios'!C91)+('I. Incrementos salarios'!C106*'Empleo ISS'!C106)+('Empleo ISS'!C126*'I. Incrementos salarios'!C126)+('I. Incrementos salarios'!C133*'Empleo ISS'!C133)+('Empleo ISS'!C136*'I. Incrementos salarios'!C136)+('I. Incrementos salarios'!C148*'Empleo ISS'!C148)+('Empleo ISS'!C153*'I. Incrementos salarios'!C153)+('I. Incrementos salarios'!C156*'Empleo ISS'!C156)+('Empleo ISS'!C183*'I. Incrementos salarios'!C183)+('I. Incrementos salarios'!C190*'Empleo ISS'!C190)+('Empleo ISS'!C192*'I. Incrementos salarios'!C192)+('I. Incrementos salarios'!C201*'Empleo ISS'!C201)+('Empleo ISS'!C205*'I. Incrementos salarios'!C205)+('I. Incrementos salarios'!C208*'Empleo ISS'!C208))/'Empleo ISS'!C6</f>
        <v>0.33975386696858395</v>
      </c>
      <c r="D6" s="38">
        <f>+((D7*'Empleo ISS'!D7)+('Empleo ISS'!D17*'I. Incrementos salarios'!D17)+('I. Incrementos salarios'!D20*'Empleo ISS'!D20)+('Empleo ISS'!D34*'I. Incrementos salarios'!D34)+('I. Incrementos salarios'!D39*'Empleo ISS'!D39)+('Empleo ISS'!D48*'I. Incrementos salarios'!D48)+('I. Incrementos salarios'!D57*'Empleo ISS'!D57)+('Empleo ISS'!D60*'I. Incrementos salarios'!D60)+('I. Incrementos salarios'!D69*'Empleo ISS'!D69)+('Empleo ISS'!D84*'I. Incrementos salarios'!D84)+('I. Incrementos salarios'!D86*'Empleo ISS'!D86)+('Empleo ISS'!D91*'I. Incrementos salarios'!D91)+('I. Incrementos salarios'!D106*'Empleo ISS'!D106)+('Empleo ISS'!D126*'I. Incrementos salarios'!D126)+('I. Incrementos salarios'!D133*'Empleo ISS'!D133)+('Empleo ISS'!D136*'I. Incrementos salarios'!D136)+('I. Incrementos salarios'!D148*'Empleo ISS'!D148)+('Empleo ISS'!D153*'I. Incrementos salarios'!D153)+('I. Incrementos salarios'!D156*'Empleo ISS'!D156)+('Empleo ISS'!D183*'I. Incrementos salarios'!D183)+('I. Incrementos salarios'!D190*'Empleo ISS'!D190)+('Empleo ISS'!D192*'I. Incrementos salarios'!D192)+('I. Incrementos salarios'!D201*'Empleo ISS'!D201)+('Empleo ISS'!D205*'I. Incrementos salarios'!D205)+('I. Incrementos salarios'!D208*'Empleo ISS'!D208))/'Empleo ISS'!D6</f>
        <v>0.34742161860198967</v>
      </c>
      <c r="E6" s="38">
        <f>+((E7*'Empleo ISS'!E7)+('Empleo ISS'!E17*'I. Incrementos salarios'!E17)+('I. Incrementos salarios'!E20*'Empleo ISS'!E20)+('Empleo ISS'!E34*'I. Incrementos salarios'!E34)+('I. Incrementos salarios'!E39*'Empleo ISS'!E39)+('Empleo ISS'!E48*'I. Incrementos salarios'!E48)+('I. Incrementos salarios'!E57*'Empleo ISS'!E57)+('Empleo ISS'!E60*'I. Incrementos salarios'!E60)+('I. Incrementos salarios'!E69*'Empleo ISS'!E69)+('Empleo ISS'!E84*'I. Incrementos salarios'!E84)+('I. Incrementos salarios'!E86*'Empleo ISS'!E86)+('Empleo ISS'!E91*'I. Incrementos salarios'!E91)+('I. Incrementos salarios'!E106*'Empleo ISS'!E106)+('Empleo ISS'!E126*'I. Incrementos salarios'!E126)+('I. Incrementos salarios'!E133*'Empleo ISS'!E133)+('Empleo ISS'!E136*'I. Incrementos salarios'!E136)+('I. Incrementos salarios'!E148*'Empleo ISS'!E148)+('Empleo ISS'!E153*'I. Incrementos salarios'!E153)+('I. Incrementos salarios'!E156*'Empleo ISS'!E156)+('Empleo ISS'!E183*'I. Incrementos salarios'!E183)+('I. Incrementos salarios'!E190*'Empleo ISS'!E190)+('Empleo ISS'!E192*'I. Incrementos salarios'!E192)+('I. Incrementos salarios'!E201*'Empleo ISS'!E201)+('Empleo ISS'!E205*'I. Incrementos salarios'!E205)+('I. Incrementos salarios'!E208*'Empleo ISS'!E208))/'Empleo ISS'!E6</f>
        <v>0.264563425452505</v>
      </c>
      <c r="F6" s="38">
        <f>+((F7*'Empleo ISS'!F7)+('Empleo ISS'!F17*'I. Incrementos salarios'!F17)+('I. Incrementos salarios'!F20*'Empleo ISS'!F20)+('Empleo ISS'!F34*'I. Incrementos salarios'!F34)+('I. Incrementos salarios'!F39*'Empleo ISS'!F39)+('Empleo ISS'!F48*'I. Incrementos salarios'!F48)+('I. Incrementos salarios'!F57*'Empleo ISS'!F57)+('Empleo ISS'!F60*'I. Incrementos salarios'!F60)+('I. Incrementos salarios'!F69*'Empleo ISS'!F69)+('Empleo ISS'!F84*'I. Incrementos salarios'!F84)+('I. Incrementos salarios'!F86*'Empleo ISS'!F86)+('Empleo ISS'!F91*'I. Incrementos salarios'!F91)+('I. Incrementos salarios'!F106*'Empleo ISS'!F106)+('Empleo ISS'!F126*'I. Incrementos salarios'!F126)+('I. Incrementos salarios'!F133*'Empleo ISS'!F133)+('Empleo ISS'!F136*'I. Incrementos salarios'!F136)+('I. Incrementos salarios'!F148*'Empleo ISS'!F148)+('Empleo ISS'!F153*'I. Incrementos salarios'!F153)+('I. Incrementos salarios'!F156*'Empleo ISS'!F156)+('Empleo ISS'!F183*'I. Incrementos salarios'!F183)+('I. Incrementos salarios'!F190*'Empleo ISS'!F190)+('Empleo ISS'!F192*'I. Incrementos salarios'!F192)+('I. Incrementos salarios'!F201*'Empleo ISS'!F201)+('Empleo ISS'!F205*'I. Incrementos salarios'!F205)+('I. Incrementos salarios'!F208*'Empleo ISS'!F208))/'Empleo ISS'!F6</f>
        <v>0.36123761487380102</v>
      </c>
      <c r="G6" s="38">
        <f>+((G7*'Empleo ISS'!G7)+('Empleo ISS'!G17*'I. Incrementos salarios'!G17)+('I. Incrementos salarios'!G20*'Empleo ISS'!G20)+('Empleo ISS'!G34*'I. Incrementos salarios'!G34)+('I. Incrementos salarios'!G39*'Empleo ISS'!G39)+('Empleo ISS'!G48*'I. Incrementos salarios'!G48)+('I. Incrementos salarios'!G57*'Empleo ISS'!G57)+('Empleo ISS'!G60*'I. Incrementos salarios'!G60)+('I. Incrementos salarios'!G69*'Empleo ISS'!G69)+('Empleo ISS'!G84*'I. Incrementos salarios'!G84)+('I. Incrementos salarios'!G86*'Empleo ISS'!G86)+('Empleo ISS'!G91*'I. Incrementos salarios'!G91)+('I. Incrementos salarios'!G106*'Empleo ISS'!G106)+('Empleo ISS'!G126*'I. Incrementos salarios'!G126)+('I. Incrementos salarios'!G133*'Empleo ISS'!G133)+('Empleo ISS'!G136*'I. Incrementos salarios'!G136)+('I. Incrementos salarios'!G148*'Empleo ISS'!G148)+('Empleo ISS'!G153*'I. Incrementos salarios'!G153)+('I. Incrementos salarios'!G156*'Empleo ISS'!G156)+('Empleo ISS'!G183*'I. Incrementos salarios'!G183)+('I. Incrementos salarios'!G190*'Empleo ISS'!G190)+('Empleo ISS'!G192*'I. Incrementos salarios'!G192)+('I. Incrementos salarios'!G201*'Empleo ISS'!G201)+('Empleo ISS'!G205*'I. Incrementos salarios'!G205)+('I. Incrementos salarios'!G208*'Empleo ISS'!G208))/'Empleo ISS'!G6</f>
        <v>0.44719657352204967</v>
      </c>
      <c r="H6" s="47">
        <f>+((H7*'Empleo ISS'!H7)+('Empleo ISS'!H17*'I. Incrementos salarios'!H17)+('I. Incrementos salarios'!H20*'Empleo ISS'!H20)+('Empleo ISS'!H34*'I. Incrementos salarios'!H34)+('I. Incrementos salarios'!H39*'Empleo ISS'!H39)+('Empleo ISS'!H48*'I. Incrementos salarios'!H48)+('I. Incrementos salarios'!H57*'Empleo ISS'!H57)+('Empleo ISS'!H60*'I. Incrementos salarios'!H60)+('I. Incrementos salarios'!H69*'Empleo ISS'!H69)+('Empleo ISS'!H84*'I. Incrementos salarios'!H84)+('I. Incrementos salarios'!H86*'Empleo ISS'!H86)+('Empleo ISS'!H91*'I. Incrementos salarios'!H91)+('I. Incrementos salarios'!H106*'Empleo ISS'!H106)+('Empleo ISS'!H126*'I. Incrementos salarios'!H126)+('I. Incrementos salarios'!H133*'Empleo ISS'!H133)+('Empleo ISS'!H136*'I. Incrementos salarios'!H136)+('I. Incrementos salarios'!H148*'Empleo ISS'!H148)+('Empleo ISS'!H153*'I. Incrementos salarios'!H153)+('I. Incrementos salarios'!H156*'Empleo ISS'!H156)+('Empleo ISS'!H183*'I. Incrementos salarios'!H183)+('I. Incrementos salarios'!H190*'Empleo ISS'!H190)+('Empleo ISS'!H192*'I. Incrementos salarios'!H192)+('I. Incrementos salarios'!H201*'Empleo ISS'!H201)+('Empleo ISS'!H205*'I. Incrementos salarios'!H205)+('I. Incrementos salarios'!H208*'Empleo ISS'!H208))/'Empleo ISS'!H6</f>
        <v>0.16304246317450938</v>
      </c>
      <c r="I6" s="47">
        <f>+((I7*'Empleo ISS'!I7)+('Empleo ISS'!I17*'I. Incrementos salarios'!I17)+('I. Incrementos salarios'!I20*'Empleo ISS'!I20)+('Empleo ISS'!I34*'I. Incrementos salarios'!I34)+('I. Incrementos salarios'!I39*'Empleo ISS'!I39)+('Empleo ISS'!I48*'I. Incrementos salarios'!I48)+('I. Incrementos salarios'!I57*'Empleo ISS'!I57)+('Empleo ISS'!I60*'I. Incrementos salarios'!I60)+('I. Incrementos salarios'!I69*'Empleo ISS'!I69)+('Empleo ISS'!I84*'I. Incrementos salarios'!I84)+('I. Incrementos salarios'!I86*'Empleo ISS'!I86)+('Empleo ISS'!I91*'I. Incrementos salarios'!I91)+('I. Incrementos salarios'!I106*'Empleo ISS'!I106)+('Empleo ISS'!I126*'I. Incrementos salarios'!I126)+('I. Incrementos salarios'!I133*'Empleo ISS'!I133)+('Empleo ISS'!I136*'I. Incrementos salarios'!I136)+('I. Incrementos salarios'!I148*'Empleo ISS'!I148)+('Empleo ISS'!I153*'I. Incrementos salarios'!I153)+('I. Incrementos salarios'!I156*'Empleo ISS'!I156)+('Empleo ISS'!I183*'I. Incrementos salarios'!I183)+('I. Incrementos salarios'!I190*'Empleo ISS'!I190)+('Empleo ISS'!I192*'I. Incrementos salarios'!I192)+('I. Incrementos salarios'!I201*'Empleo ISS'!I201)+('Empleo ISS'!I205*'I. Incrementos salarios'!I205)+('I. Incrementos salarios'!I208*'Empleo ISS'!I208))/'Empleo ISS'!I6</f>
        <v>0.57688749128470762</v>
      </c>
      <c r="J6" s="47">
        <f>+((J7*'Empleo ISS'!J7)+('Empleo ISS'!J17*'I. Incrementos salarios'!J17)+('I. Incrementos salarios'!J20*'Empleo ISS'!J20)+('Empleo ISS'!J34*'I. Incrementos salarios'!J34)+('I. Incrementos salarios'!J39*'Empleo ISS'!J39)+('Empleo ISS'!J48*'I. Incrementos salarios'!J48)+('I. Incrementos salarios'!J57*'Empleo ISS'!J57)+('Empleo ISS'!J60*'I. Incrementos salarios'!J60)+('I. Incrementos salarios'!J69*'Empleo ISS'!J69)+('Empleo ISS'!J84*'I. Incrementos salarios'!J84)+('I. Incrementos salarios'!J86*'Empleo ISS'!J86)+('Empleo ISS'!J91*'I. Incrementos salarios'!J91)+('I. Incrementos salarios'!J106*'Empleo ISS'!J106)+('Empleo ISS'!J126*'I. Incrementos salarios'!J126)+('I. Incrementos salarios'!J133*'Empleo ISS'!J133)+('Empleo ISS'!J136*'I. Incrementos salarios'!J136)+('I. Incrementos salarios'!J148*'Empleo ISS'!J148)+('Empleo ISS'!J153*'I. Incrementos salarios'!J153)+('I. Incrementos salarios'!J156*'Empleo ISS'!J156)+('Empleo ISS'!J183*'I. Incrementos salarios'!J183)+('I. Incrementos salarios'!J190*'Empleo ISS'!J190)+('Empleo ISS'!J192*'I. Incrementos salarios'!J192)+('I. Incrementos salarios'!J201*'Empleo ISS'!J201)+('Empleo ISS'!J205*'I. Incrementos salarios'!J205)+('I. Incrementos salarios'!J208*'Empleo ISS'!J208))/'Empleo ISS'!J6</f>
        <v>0.8731547104019487</v>
      </c>
      <c r="K6" s="47">
        <f>+((K7*'Empleo ISS'!K7)+('Empleo ISS'!K17*'I. Incrementos salarios'!K17)+('I. Incrementos salarios'!K20*'Empleo ISS'!K20)+('Empleo ISS'!K34*'I. Incrementos salarios'!K34)+('I. Incrementos salarios'!K39*'Empleo ISS'!K39)+('Empleo ISS'!K48*'I. Incrementos salarios'!K48)+('I. Incrementos salarios'!K57*'Empleo ISS'!K57)+('Empleo ISS'!K60*'I. Incrementos salarios'!K60)+('I. Incrementos salarios'!K69*'Empleo ISS'!K69)+('Empleo ISS'!K84*'I. Incrementos salarios'!K84)+('I. Incrementos salarios'!K86*'Empleo ISS'!K86)+('Empleo ISS'!K91*'I. Incrementos salarios'!K91)+('I. Incrementos salarios'!K106*'Empleo ISS'!K106)+('Empleo ISS'!K126*'I. Incrementos salarios'!K126)+('I. Incrementos salarios'!K133*'Empleo ISS'!K133)+('Empleo ISS'!K136*'I. Incrementos salarios'!K136)+('I. Incrementos salarios'!K148*'Empleo ISS'!K148)+('Empleo ISS'!K153*'I. Incrementos salarios'!K153)+('I. Incrementos salarios'!K156*'Empleo ISS'!K156)+('Empleo ISS'!K183*'I. Incrementos salarios'!K183)+('I. Incrementos salarios'!K190*'Empleo ISS'!K190)+('Empleo ISS'!K192*'I. Incrementos salarios'!K192)+('I. Incrementos salarios'!K201*'Empleo ISS'!K201)+('Empleo ISS'!K205*'I. Incrementos salarios'!K205)+('I. Incrementos salarios'!K208*'Empleo ISS'!K208))/'Empleo ISS'!K6</f>
        <v>1.5219479270223295</v>
      </c>
      <c r="L6" s="38">
        <f>+((L7*'Empleo ISS'!L7)+('Empleo ISS'!L17*'I. Incrementos salarios'!L17)+('I. Incrementos salarios'!L20*'Empleo ISS'!L20)+('Empleo ISS'!L34*'I. Incrementos salarios'!L34)+('I. Incrementos salarios'!L39*'Empleo ISS'!L39)+('Empleo ISS'!L48*'I. Incrementos salarios'!L48)+('I. Incrementos salarios'!L57*'Empleo ISS'!L57)+('Empleo ISS'!L60*'I. Incrementos salarios'!L60)+('I. Incrementos salarios'!L69*'Empleo ISS'!L69)+('Empleo ISS'!L84*'I. Incrementos salarios'!L84)+('I. Incrementos salarios'!L86*'Empleo ISS'!L86)+('Empleo ISS'!L91*'I. Incrementos salarios'!L91)+('I. Incrementos salarios'!L106*'Empleo ISS'!L106)+('Empleo ISS'!L126*'I. Incrementos salarios'!L126)+('I. Incrementos salarios'!L133*'Empleo ISS'!L133)+('Empleo ISS'!L136*'I. Incrementos salarios'!L136)+('I. Incrementos salarios'!L148*'Empleo ISS'!L148)+('Empleo ISS'!L153*'I. Incrementos salarios'!L153)+('I. Incrementos salarios'!L156*'Empleo ISS'!L156)+('Empleo ISS'!L183*'I. Incrementos salarios'!L183)+('I. Incrementos salarios'!L190*'Empleo ISS'!L190)+('Empleo ISS'!L192*'I. Incrementos salarios'!L192)+('I. Incrementos salarios'!L201*'Empleo ISS'!L201)+('Empleo ISS'!L205*'I. Incrementos salarios'!L205)+('I. Incrementos salarios'!L208*'Empleo ISS'!L208))/'Empleo ISS'!L6</f>
        <v>1.6684343624072702</v>
      </c>
      <c r="M6" s="38">
        <f>+((M7*'Empleo ISS'!M7)+('Empleo ISS'!M17*'I. Incrementos salarios'!M17)+('I. Incrementos salarios'!M20*'Empleo ISS'!M20)+('Empleo ISS'!M34*'I. Incrementos salarios'!M34)+('I. Incrementos salarios'!M39*'Empleo ISS'!M39)+('Empleo ISS'!M48*'I. Incrementos salarios'!M48)+('I. Incrementos salarios'!M57*'Empleo ISS'!M57)+('Empleo ISS'!M60*'I. Incrementos salarios'!M60)+('I. Incrementos salarios'!M69*'Empleo ISS'!M69)+('Empleo ISS'!M84*'I. Incrementos salarios'!M84)+('I. Incrementos salarios'!M86*'Empleo ISS'!M86)+('Empleo ISS'!M91*'I. Incrementos salarios'!M91)+('I. Incrementos salarios'!M106*'Empleo ISS'!M106)+('Empleo ISS'!M126*'I. Incrementos salarios'!M126)+('I. Incrementos salarios'!M133*'Empleo ISS'!M133)+('Empleo ISS'!M136*'I. Incrementos salarios'!M136)+('I. Incrementos salarios'!M148*'Empleo ISS'!M148)+('Empleo ISS'!M153*'I. Incrementos salarios'!M153)+('I. Incrementos salarios'!M156*'Empleo ISS'!M156)+('Empleo ISS'!M183*'I. Incrementos salarios'!M183)+('I. Incrementos salarios'!M190*'Empleo ISS'!M190)+('Empleo ISS'!M192*'I. Incrementos salarios'!M192)+('I. Incrementos salarios'!M201*'Empleo ISS'!M201)+('Empleo ISS'!M205*'I. Incrementos salarios'!M205)+('I. Incrementos salarios'!M208*'Empleo ISS'!M208))/'Empleo ISS'!M6</f>
        <v>4.0476216947098048E-2</v>
      </c>
      <c r="N6" s="91">
        <f>+((N7*'Empleo ISS'!N7)+('Empleo ISS'!N17*'I. Incrementos salarios'!N17)+('I. Incrementos salarios'!N20*'Empleo ISS'!N20)+('Empleo ISS'!N34*'I. Incrementos salarios'!N34)+('I. Incrementos salarios'!N39*'Empleo ISS'!N39)+('Empleo ISS'!N48*'I. Incrementos salarios'!N48)+('I. Incrementos salarios'!N57*'Empleo ISS'!N57)+('Empleo ISS'!N60*'I. Incrementos salarios'!N60)+('I. Incrementos salarios'!N69*'Empleo ISS'!N69)+('Empleo ISS'!N84*'I. Incrementos salarios'!N84)+('I. Incrementos salarios'!N86*'Empleo ISS'!N86)+('Empleo ISS'!N91*'I. Incrementos salarios'!N91)+('I. Incrementos salarios'!N106*'Empleo ISS'!N106)+('Empleo ISS'!N126*'I. Incrementos salarios'!N126)+('I. Incrementos salarios'!N133*'Empleo ISS'!N133)+('Empleo ISS'!N136*'I. Incrementos salarios'!N136)+('I. Incrementos salarios'!N148*'Empleo ISS'!N148)+('Empleo ISS'!N153*'I. Incrementos salarios'!N153)+('I. Incrementos salarios'!N156*'Empleo ISS'!N156)+('Empleo ISS'!N183*'I. Incrementos salarios'!N183)+('I. Incrementos salarios'!N190*'Empleo ISS'!N190)+('Empleo ISS'!N192*'I. Incrementos salarios'!N192)+('I. Incrementos salarios'!N201*'Empleo ISS'!N201)+('Empleo ISS'!N205*'I. Incrementos salarios'!N205)+('I. Incrementos salarios'!N208*'Empleo ISS'!N208))/'Empleo ISS'!N6</f>
        <v>4.0476216947098041E-2</v>
      </c>
    </row>
    <row r="7" spans="2:14" x14ac:dyDescent="0.3">
      <c r="B7" s="37" t="s">
        <v>180</v>
      </c>
      <c r="C7" s="30">
        <f>+SUMPRODUCT(C8:C16,'Empleo ISS'!C8:C16)/'Empleo ISS'!C7</f>
        <v>0.33789365954420814</v>
      </c>
      <c r="D7" s="30">
        <f>+SUMPRODUCT(D8:D16,'Empleo ISS'!D8:D16)/'Empleo ISS'!D7</f>
        <v>0.40296153900925213</v>
      </c>
      <c r="E7" s="30">
        <f>+SUMPRODUCT(E8:E16,'Empleo ISS'!E8:E16)/'Empleo ISS'!E7</f>
        <v>0.27248669155102678</v>
      </c>
      <c r="F7" s="30">
        <f>+SUMPRODUCT(F8:F16,'Empleo ISS'!F8:F16)/'Empleo ISS'!F7</f>
        <v>0.21574136617521381</v>
      </c>
      <c r="G7" s="30">
        <f>+SUMPRODUCT(G8:G16,'Empleo ISS'!G8:G16)/'Empleo ISS'!G7</f>
        <v>0.32580086429615351</v>
      </c>
      <c r="H7" s="48">
        <f>+SUMPRODUCT(H8:H16,'Empleo ISS'!H8:H16)/'Empleo ISS'!H7</f>
        <v>0.27472237321165593</v>
      </c>
      <c r="I7" s="48">
        <f>+SUMPRODUCT(I8:I16,'Empleo ISS'!I8:I16)/'Empleo ISS'!I7</f>
        <v>0.64971913228741607</v>
      </c>
      <c r="J7" s="48">
        <f>+SUMPRODUCT(J8:J16,'Empleo ISS'!J8:J16)/'Empleo ISS'!J7</f>
        <v>0.8540619438146051</v>
      </c>
      <c r="K7" s="65">
        <f>+SUMPRODUCT(K8:K16,'Empleo ISS'!K8:K16)/'Empleo ISS'!K7</f>
        <v>1.4770236402510377</v>
      </c>
      <c r="L7" s="90">
        <f>+SUMPRODUCT(L8:L16,'Empleo ISS'!L8:L16)/'Empleo ISS'!L7</f>
        <v>1.4103619393366933</v>
      </c>
      <c r="M7" s="90">
        <f>+SUMPRODUCT(M8:M16,'Empleo ISS'!M8:M16)/'Empleo ISS'!M7</f>
        <v>8.0688198757763979E-2</v>
      </c>
      <c r="N7" s="91">
        <f>+SUMPRODUCT(N8:N16,'Empleo ISS'!N8:N16)/'Empleo ISS'!N7</f>
        <v>8.0688198757763979E-2</v>
      </c>
    </row>
    <row r="8" spans="2:14" x14ac:dyDescent="0.3">
      <c r="B8" s="3" t="s">
        <v>219</v>
      </c>
      <c r="C8" s="4">
        <v>0.31186247258000033</v>
      </c>
      <c r="D8" s="4">
        <v>0.27680439850640481</v>
      </c>
      <c r="E8" s="4">
        <v>0.2704988450000001</v>
      </c>
      <c r="F8" s="4">
        <v>0.33250039667361508</v>
      </c>
      <c r="G8" s="4">
        <v>0.31839909913779563</v>
      </c>
      <c r="H8" s="49">
        <v>0.43894475445200198</v>
      </c>
      <c r="I8" s="49">
        <v>0.56174263219776766</v>
      </c>
      <c r="J8" s="49">
        <v>0.81250822458358329</v>
      </c>
      <c r="K8" s="49">
        <v>1.8269251768326682</v>
      </c>
      <c r="L8" s="4">
        <v>0.65670325600000057</v>
      </c>
      <c r="M8" s="62">
        <v>0</v>
      </c>
      <c r="N8" s="88"/>
    </row>
    <row r="9" spans="2:14" x14ac:dyDescent="0.3">
      <c r="B9" s="3" t="s">
        <v>220</v>
      </c>
      <c r="C9" s="4">
        <v>0.29935264005199991</v>
      </c>
      <c r="D9" s="4">
        <v>0.32149935009679997</v>
      </c>
      <c r="E9" s="4">
        <v>0.2812800000000002</v>
      </c>
      <c r="F9" s="4">
        <v>0.15499790000000013</v>
      </c>
      <c r="G9" s="4">
        <v>0.33126875</v>
      </c>
      <c r="H9" s="49">
        <v>0.37525719023000015</v>
      </c>
      <c r="I9" s="49">
        <v>0.48646130175025304</v>
      </c>
      <c r="J9" s="49">
        <v>0.58699999999999974</v>
      </c>
      <c r="K9" s="49">
        <v>1.4839999999999995</v>
      </c>
      <c r="L9" s="4">
        <v>1.9394413999999998</v>
      </c>
      <c r="M9" s="62">
        <v>0</v>
      </c>
      <c r="N9" s="88"/>
    </row>
    <row r="10" spans="2:14" x14ac:dyDescent="0.3">
      <c r="B10" s="3" t="s">
        <v>221</v>
      </c>
      <c r="C10" s="4">
        <v>0.3296640000000004</v>
      </c>
      <c r="D10" s="4">
        <v>0.43441644544000013</v>
      </c>
      <c r="E10" s="4">
        <v>0.30636800000000042</v>
      </c>
      <c r="F10" s="4">
        <v>0.27116000000000029</v>
      </c>
      <c r="G10" s="4">
        <v>0.4170302578643752</v>
      </c>
      <c r="H10" s="49">
        <v>0.54037694800000069</v>
      </c>
      <c r="I10" s="49">
        <v>0.46932807680000033</v>
      </c>
      <c r="J10" s="49">
        <v>0.86916693427100022</v>
      </c>
      <c r="K10" s="49">
        <v>1.4163141464000004</v>
      </c>
      <c r="L10" s="4">
        <v>1.7952167531827379</v>
      </c>
      <c r="M10" s="62">
        <v>0</v>
      </c>
      <c r="N10" s="88"/>
    </row>
    <row r="11" spans="2:14" x14ac:dyDescent="0.3">
      <c r="B11" s="3" t="s">
        <v>222</v>
      </c>
      <c r="C11" s="4">
        <v>0.15110472738500014</v>
      </c>
      <c r="D11" s="4">
        <v>0.14672499999999999</v>
      </c>
      <c r="E11" s="4">
        <v>0.22255622401048902</v>
      </c>
      <c r="F11" s="4">
        <v>0.1380758174236445</v>
      </c>
      <c r="G11" s="4">
        <v>0.85808499280261996</v>
      </c>
      <c r="H11" s="49">
        <v>0.53567723970677972</v>
      </c>
      <c r="I11" s="49">
        <v>0.43237004998399997</v>
      </c>
      <c r="J11" s="49">
        <v>1.1727234001380027</v>
      </c>
      <c r="K11" s="49">
        <v>2.2880898565019008</v>
      </c>
      <c r="L11" s="4">
        <v>1.7257196515987725</v>
      </c>
      <c r="M11" s="62">
        <v>3.4651999999999905E-2</v>
      </c>
      <c r="N11" s="88">
        <v>3.4652000000000002E-2</v>
      </c>
    </row>
    <row r="12" spans="2:14" x14ac:dyDescent="0.3">
      <c r="B12" s="3" t="s">
        <v>223</v>
      </c>
      <c r="C12" s="4">
        <v>0.25346936005200016</v>
      </c>
      <c r="D12" s="4">
        <v>0.30680945896712197</v>
      </c>
      <c r="E12" s="4">
        <v>0.28700832112655528</v>
      </c>
      <c r="F12" s="4">
        <v>0.2179677419472883</v>
      </c>
      <c r="G12" s="4">
        <v>0.37662227610631094</v>
      </c>
      <c r="H12" s="49">
        <v>0.24369046596057853</v>
      </c>
      <c r="I12" s="49">
        <v>0.44884599975402328</v>
      </c>
      <c r="J12" s="49">
        <v>0.69004385463510465</v>
      </c>
      <c r="K12" s="49">
        <v>1.8150137639695969</v>
      </c>
      <c r="L12" s="4">
        <v>1.2381792258758542</v>
      </c>
      <c r="M12" s="62">
        <v>7.0000000000000062E-2</v>
      </c>
      <c r="N12" s="88">
        <v>7.0000000000000007E-2</v>
      </c>
    </row>
    <row r="13" spans="2:14" x14ac:dyDescent="0.3">
      <c r="B13" s="3" t="s">
        <v>224</v>
      </c>
      <c r="C13" s="4">
        <v>0.51250000000000018</v>
      </c>
      <c r="D13" s="4">
        <v>0.22697400000000001</v>
      </c>
      <c r="E13" s="4">
        <v>0.34025210000000006</v>
      </c>
      <c r="F13" s="4">
        <v>0.25</v>
      </c>
      <c r="G13" s="4">
        <v>0.25</v>
      </c>
      <c r="H13" s="49">
        <v>0.35000000000000009</v>
      </c>
      <c r="I13" s="49">
        <v>0.39999994999999999</v>
      </c>
      <c r="J13" s="49">
        <v>1.1895591199999997</v>
      </c>
      <c r="K13" s="49">
        <v>1.5171688100000003</v>
      </c>
      <c r="L13" s="4">
        <v>1.5660800000000004</v>
      </c>
      <c r="M13" s="62">
        <v>0.10000000000000009</v>
      </c>
      <c r="N13" s="88">
        <v>0.1</v>
      </c>
    </row>
    <row r="14" spans="2:14" x14ac:dyDescent="0.3">
      <c r="B14" s="3" t="s">
        <v>225</v>
      </c>
      <c r="C14" s="4">
        <v>0.43663393499999992</v>
      </c>
      <c r="D14" s="4">
        <v>0.265625</v>
      </c>
      <c r="E14" s="4">
        <v>0.38455840615664005</v>
      </c>
      <c r="F14" s="4">
        <v>0.24517932667193931</v>
      </c>
      <c r="G14" s="4">
        <v>0.34925061023206982</v>
      </c>
      <c r="H14" s="49">
        <v>0.38589734374999973</v>
      </c>
      <c r="I14" s="49">
        <v>0.54630588711075734</v>
      </c>
      <c r="J14" s="49">
        <v>0.73787370456218793</v>
      </c>
      <c r="K14" s="49">
        <v>1.0136369174536313</v>
      </c>
      <c r="L14" s="4">
        <v>1.7873235120162168</v>
      </c>
      <c r="M14" s="62">
        <v>0</v>
      </c>
      <c r="N14" s="88"/>
    </row>
    <row r="15" spans="2:14" x14ac:dyDescent="0.3">
      <c r="B15" s="3" t="s">
        <v>226</v>
      </c>
      <c r="C15" s="4">
        <v>0.30977986977347172</v>
      </c>
      <c r="D15" s="4">
        <v>0.65492504733746348</v>
      </c>
      <c r="E15" s="4">
        <v>0.2113083489018095</v>
      </c>
      <c r="F15" s="4">
        <v>0.15002245920667212</v>
      </c>
      <c r="G15" s="4">
        <v>0.199984722028135</v>
      </c>
      <c r="H15" s="49">
        <v>0</v>
      </c>
      <c r="I15" s="49">
        <v>1.0353328824209975</v>
      </c>
      <c r="J15" s="49">
        <v>0.80964679890064595</v>
      </c>
      <c r="K15" s="49">
        <v>1.1916057059705674</v>
      </c>
      <c r="L15" s="4">
        <v>1.5043638070779801</v>
      </c>
      <c r="M15" s="62">
        <v>0.19999999999999996</v>
      </c>
      <c r="N15" s="88">
        <v>0.2</v>
      </c>
    </row>
    <row r="16" spans="2:14" x14ac:dyDescent="0.3">
      <c r="B16" s="3" t="s">
        <v>227</v>
      </c>
      <c r="C16" s="4">
        <v>0.36304313322768533</v>
      </c>
      <c r="D16" s="4">
        <v>0.29764250000000048</v>
      </c>
      <c r="E16" s="4">
        <v>0.31445160700967012</v>
      </c>
      <c r="F16" s="4">
        <v>0.28629515000000016</v>
      </c>
      <c r="G16" s="4">
        <v>0.48737017444258934</v>
      </c>
      <c r="H16" s="49">
        <v>0.42170510064719102</v>
      </c>
      <c r="I16" s="49">
        <v>0.51015241512555209</v>
      </c>
      <c r="J16" s="49">
        <v>0.73222167153775253</v>
      </c>
      <c r="K16" s="49">
        <v>1.3383665033358829</v>
      </c>
      <c r="L16" s="4">
        <v>1.5907826274427532</v>
      </c>
      <c r="M16" s="62">
        <v>2.6999999999999913E-2</v>
      </c>
      <c r="N16" s="88">
        <v>2.7E-2</v>
      </c>
    </row>
    <row r="17" spans="2:15" x14ac:dyDescent="0.3">
      <c r="B17" s="31" t="s">
        <v>215</v>
      </c>
      <c r="C17" s="32">
        <f>+SUMPRODUCT(C18:C19,'Empleo ISS'!C18:C19)/'Empleo ISS'!C17</f>
        <v>0.3160678400000001</v>
      </c>
      <c r="D17" s="32">
        <f>+SUMPRODUCT(D18:D19,'Empleo ISS'!D18:D19)/'Empleo ISS'!D17</f>
        <v>0.3616665920000004</v>
      </c>
      <c r="E17" s="32">
        <f>+SUMPRODUCT(E18:E19,'Empleo ISS'!E18:E19)/'Empleo ISS'!E17</f>
        <v>0.23239843627372572</v>
      </c>
      <c r="F17" s="32">
        <f>+SUMPRODUCT(F18:F19,'Empleo ISS'!F18:F19)/'Empleo ISS'!F17</f>
        <v>0.48563840146175052</v>
      </c>
      <c r="G17" s="32">
        <f>+SUMPRODUCT(G18:G19,'Empleo ISS'!G18:G19)/'Empleo ISS'!G17</f>
        <v>0.50959950823189237</v>
      </c>
      <c r="H17" s="50">
        <f>+SUMPRODUCT(H18:H19,'Empleo ISS'!H18:H19)/'Empleo ISS'!H17</f>
        <v>-7.058992642531102E-2</v>
      </c>
      <c r="I17" s="50">
        <f>+SUMPRODUCT(I18:I19,'Empleo ISS'!I18:I19)/'Empleo ISS'!I17</f>
        <v>0.71161541097501257</v>
      </c>
      <c r="J17" s="50">
        <f>+SUMPRODUCT(J18:J19,'Empleo ISS'!J18:J19)/'Empleo ISS'!J17</f>
        <v>0.85890711743763237</v>
      </c>
      <c r="K17" s="50">
        <f>+SUMPRODUCT(K18:K19,'Empleo ISS'!K18:K19)/'Empleo ISS'!K17</f>
        <v>1.7431733851117894</v>
      </c>
      <c r="L17" s="32">
        <f>+SUMPRODUCT(L18:L19,'Empleo ISS'!L18:L19)/'Empleo ISS'!L17</f>
        <v>1.5512501049637732</v>
      </c>
      <c r="M17" s="32">
        <f>+SUMPRODUCT(M18:M19,'Empleo ISS'!M18:M19)/'Empleo ISS'!M17</f>
        <v>0</v>
      </c>
      <c r="N17" s="87">
        <f>+SUMPRODUCT(N18:N19,'Empleo ISS'!N18:N19)/'Empleo ISS'!N17</f>
        <v>0</v>
      </c>
    </row>
    <row r="18" spans="2:15" x14ac:dyDescent="0.3">
      <c r="B18" s="16" t="s">
        <v>398</v>
      </c>
      <c r="C18" s="15">
        <v>0.3160678400000001</v>
      </c>
      <c r="D18" s="4">
        <v>0.3616665920000004</v>
      </c>
      <c r="E18" s="4">
        <v>0.23239843627372569</v>
      </c>
      <c r="F18" s="4">
        <v>0.48563840146175052</v>
      </c>
      <c r="G18" s="4">
        <v>0.45027036921744168</v>
      </c>
      <c r="H18" s="49">
        <v>-9.3932547448261627E-2</v>
      </c>
      <c r="I18" s="49">
        <v>0.72514962367728542</v>
      </c>
      <c r="J18" s="49">
        <v>0.85890711743763237</v>
      </c>
      <c r="K18" s="49">
        <v>1.6872959965900001</v>
      </c>
      <c r="L18" s="4">
        <v>1.5037270938830174</v>
      </c>
      <c r="M18" s="62">
        <v>0</v>
      </c>
      <c r="N18" s="88"/>
      <c r="O18" s="59"/>
    </row>
    <row r="19" spans="2:15" x14ac:dyDescent="0.3">
      <c r="B19" s="5" t="s">
        <v>399</v>
      </c>
      <c r="C19" s="15">
        <v>0.3160678400000001</v>
      </c>
      <c r="D19" s="4">
        <v>0.3616665920000004</v>
      </c>
      <c r="E19" s="4">
        <v>0.23239843627372569</v>
      </c>
      <c r="F19" s="4">
        <v>0.48563840146175052</v>
      </c>
      <c r="G19" s="4">
        <v>0.51257833509013073</v>
      </c>
      <c r="H19" s="49">
        <v>-6.9556913732285897E-2</v>
      </c>
      <c r="I19" s="49">
        <v>0.71094854044082623</v>
      </c>
      <c r="J19" s="49">
        <v>0.85890711743763237</v>
      </c>
      <c r="K19" s="49">
        <v>1.746626121763446</v>
      </c>
      <c r="L19" s="4">
        <v>1.5552508606754811</v>
      </c>
      <c r="M19" s="62">
        <v>0</v>
      </c>
      <c r="N19" s="88"/>
      <c r="O19" s="59"/>
    </row>
    <row r="20" spans="2:15" x14ac:dyDescent="0.3">
      <c r="B20" s="31" t="s">
        <v>181</v>
      </c>
      <c r="C20" s="32">
        <f>+SUMPRODUCT(C21:C33,'Empleo ISS'!C21:C33)/'Empleo ISS'!C20</f>
        <v>0.34065838961324507</v>
      </c>
      <c r="D20" s="32">
        <f>+SUMPRODUCT(D21:D33,'Empleo ISS'!D21:D33)/'Empleo ISS'!D20</f>
        <v>0.36551848132104348</v>
      </c>
      <c r="E20" s="32">
        <f>+SUMPRODUCT(E21:E33,'Empleo ISS'!E21:E33)/'Empleo ISS'!E20</f>
        <v>0.28272932135798762</v>
      </c>
      <c r="F20" s="32">
        <f>+SUMPRODUCT(F21:F33,'Empleo ISS'!F21:F33)/'Empleo ISS'!F20</f>
        <v>0.27244685847981587</v>
      </c>
      <c r="G20" s="32">
        <f>+SUMPRODUCT(G21:G33,'Empleo ISS'!G21:G33)/'Empleo ISS'!G20</f>
        <v>0.45140537511002404</v>
      </c>
      <c r="H20" s="50">
        <f>+SUMPRODUCT(H21:H33,'Empleo ISS'!H21:H33)/'Empleo ISS'!H20</f>
        <v>0.26308851002130473</v>
      </c>
      <c r="I20" s="50">
        <f>+SUMPRODUCT(I21:I33,'Empleo ISS'!I21:I33)/'Empleo ISS'!I20</f>
        <v>0.56573053735247847</v>
      </c>
      <c r="J20" s="50">
        <f>+SUMPRODUCT(J21:J33,'Empleo ISS'!J21:J33)/'Empleo ISS'!J20</f>
        <v>0.79980906407903174</v>
      </c>
      <c r="K20" s="50">
        <f>+SUMPRODUCT(K21:K33,'Empleo ISS'!K21:K33)/'Empleo ISS'!K20</f>
        <v>1.7383198314650168</v>
      </c>
      <c r="L20" s="32">
        <f>+SUMPRODUCT(L21:L33,'Empleo ISS'!L21:L33)/'Empleo ISS'!L20</f>
        <v>1.4584921781418612</v>
      </c>
      <c r="M20" s="32">
        <f>+SUMPRODUCT(M21:M33,'Empleo ISS'!M21:M33)/'Empleo ISS'!M20</f>
        <v>1.7455522388059697E-2</v>
      </c>
      <c r="N20" s="87">
        <f>+SUMPRODUCT(N21:N33,'Empleo ISS'!N21:N33)/'Empleo ISS'!N20</f>
        <v>1.7455522388059704E-2</v>
      </c>
    </row>
    <row r="21" spans="2:15" x14ac:dyDescent="0.3">
      <c r="B21" s="3" t="s">
        <v>228</v>
      </c>
      <c r="C21" s="4">
        <v>0.33579479861198003</v>
      </c>
      <c r="D21" s="4">
        <v>0.25539930598399985</v>
      </c>
      <c r="E21" s="4">
        <v>0.21074528000000003</v>
      </c>
      <c r="F21" s="4">
        <v>0.17141913015200005</v>
      </c>
      <c r="G21" s="4">
        <v>0.58095589405767534</v>
      </c>
      <c r="H21" s="49">
        <v>0.15677934308600028</v>
      </c>
      <c r="I21" s="49">
        <v>0.48357316587456234</v>
      </c>
      <c r="J21" s="49">
        <v>0.499400905652297</v>
      </c>
      <c r="K21" s="49">
        <v>2.37090506693231</v>
      </c>
      <c r="L21" s="4">
        <v>1.4723991224504136</v>
      </c>
      <c r="M21" s="62">
        <v>0</v>
      </c>
      <c r="N21" s="88"/>
    </row>
    <row r="22" spans="2:15" x14ac:dyDescent="0.3">
      <c r="B22" s="3" t="s">
        <v>229</v>
      </c>
      <c r="C22" s="4">
        <v>0.37646140776799997</v>
      </c>
      <c r="D22" s="4">
        <v>0.39755000000000051</v>
      </c>
      <c r="E22" s="4">
        <v>0.27050000000000018</v>
      </c>
      <c r="F22" s="4">
        <v>0.27751800000000015</v>
      </c>
      <c r="G22" s="4">
        <v>0.3552000000000004</v>
      </c>
      <c r="H22" s="49">
        <v>0.4049280000000004</v>
      </c>
      <c r="I22" s="49">
        <v>0.49442499999999967</v>
      </c>
      <c r="J22" s="49">
        <v>1.2559112576000002</v>
      </c>
      <c r="K22" s="49">
        <v>1.3503918592000006</v>
      </c>
      <c r="L22" s="4">
        <v>0.36056959999999982</v>
      </c>
      <c r="M22" s="62">
        <v>2.6999999999999913E-2</v>
      </c>
      <c r="N22" s="88">
        <v>2.7E-2</v>
      </c>
    </row>
    <row r="23" spans="2:15" x14ac:dyDescent="0.3">
      <c r="B23" s="3" t="s">
        <v>230</v>
      </c>
      <c r="C23" s="4">
        <v>0.21000000000000019</v>
      </c>
      <c r="D23" s="4">
        <v>0.51285353199200023</v>
      </c>
      <c r="E23" s="4">
        <v>0.47834202844083284</v>
      </c>
      <c r="F23" s="4">
        <v>0.24792310643909832</v>
      </c>
      <c r="G23" s="4">
        <v>0.57464675825596401</v>
      </c>
      <c r="H23" s="49">
        <v>0.2751549872149659</v>
      </c>
      <c r="I23" s="49">
        <v>0.76707210559868622</v>
      </c>
      <c r="J23" s="49">
        <v>0.77005109804382044</v>
      </c>
      <c r="K23" s="49">
        <v>1.9742980566575388</v>
      </c>
      <c r="L23" s="4">
        <v>1.8514008398197785</v>
      </c>
      <c r="M23" s="62">
        <v>2.6999999999999913E-2</v>
      </c>
      <c r="N23" s="88">
        <v>2.7E-2</v>
      </c>
    </row>
    <row r="24" spans="2:15" x14ac:dyDescent="0.3">
      <c r="B24" s="3" t="s">
        <v>265</v>
      </c>
      <c r="C24" s="4">
        <v>0.24571279999999995</v>
      </c>
      <c r="D24" s="4">
        <v>0.27361835546399993</v>
      </c>
      <c r="E24" s="4">
        <v>0.16999403000000002</v>
      </c>
      <c r="F24" s="4">
        <v>0.36424267941499999</v>
      </c>
      <c r="G24" s="4">
        <v>0.31812771088123992</v>
      </c>
      <c r="H24" s="49">
        <v>0.24693482236468678</v>
      </c>
      <c r="I24" s="49">
        <v>0.52455577942400011</v>
      </c>
      <c r="J24" s="49">
        <v>0.63354092746902713</v>
      </c>
      <c r="K24" s="49">
        <v>1.0861897208098097</v>
      </c>
      <c r="L24" s="4">
        <v>2.3215371227887376</v>
      </c>
      <c r="M24" s="62">
        <v>0</v>
      </c>
      <c r="N24" s="88"/>
    </row>
    <row r="25" spans="2:15" x14ac:dyDescent="0.3">
      <c r="B25" s="3" t="s">
        <v>231</v>
      </c>
      <c r="C25" s="4">
        <v>0.30002040841400013</v>
      </c>
      <c r="D25" s="4">
        <v>0.32386776891780844</v>
      </c>
      <c r="E25" s="4">
        <v>0.211024276304</v>
      </c>
      <c r="F25" s="4">
        <v>0.37527148236628949</v>
      </c>
      <c r="G25" s="4">
        <v>0.40000039999999992</v>
      </c>
      <c r="H25" s="49">
        <v>0.43802000000000008</v>
      </c>
      <c r="I25" s="49">
        <v>0.5000001814208983</v>
      </c>
      <c r="J25" s="49">
        <v>0.87769992092271298</v>
      </c>
      <c r="K25" s="49">
        <v>1.9303649333388755</v>
      </c>
      <c r="L25" s="4">
        <v>0.84308749999999999</v>
      </c>
      <c r="M25" s="62">
        <v>0</v>
      </c>
      <c r="N25" s="88"/>
    </row>
    <row r="26" spans="2:15" x14ac:dyDescent="0.3">
      <c r="B26" s="3" t="s">
        <v>232</v>
      </c>
      <c r="C26" s="4">
        <v>0.3022682203760001</v>
      </c>
      <c r="D26" s="4">
        <v>0.34770884534455804</v>
      </c>
      <c r="E26" s="4">
        <v>0.27422667937547551</v>
      </c>
      <c r="F26" s="4">
        <v>0.31807327863458701</v>
      </c>
      <c r="G26" s="4">
        <v>0.31010557199355304</v>
      </c>
      <c r="H26" s="49">
        <v>0.45481586130196883</v>
      </c>
      <c r="I26" s="49">
        <v>0.49469701921528464</v>
      </c>
      <c r="J26" s="49">
        <v>0.90544827050059595</v>
      </c>
      <c r="K26" s="49">
        <v>1.2401266352655331</v>
      </c>
      <c r="L26" s="4">
        <v>1.2766430356033363</v>
      </c>
      <c r="M26" s="62">
        <v>0</v>
      </c>
      <c r="N26" s="88"/>
    </row>
    <row r="27" spans="2:15" x14ac:dyDescent="0.3">
      <c r="B27" s="3" t="s">
        <v>233</v>
      </c>
      <c r="C27" s="4">
        <v>0.20808422000000015</v>
      </c>
      <c r="D27" s="4">
        <v>0.31369040000000004</v>
      </c>
      <c r="E27" s="4">
        <v>0.21687013880000028</v>
      </c>
      <c r="F27" s="4">
        <v>0.38918696840000044</v>
      </c>
      <c r="G27" s="4">
        <v>0.36239486075000071</v>
      </c>
      <c r="H27" s="49">
        <v>0.20225200000000032</v>
      </c>
      <c r="I27" s="49">
        <v>0.33908474445545633</v>
      </c>
      <c r="J27" s="49">
        <v>0.74636000000000036</v>
      </c>
      <c r="K27" s="49">
        <v>1.2839379199999996</v>
      </c>
      <c r="L27" s="4">
        <v>1.1690286002000008</v>
      </c>
      <c r="M27" s="62">
        <v>0</v>
      </c>
      <c r="N27" s="88"/>
    </row>
    <row r="28" spans="2:15" x14ac:dyDescent="0.3">
      <c r="B28" s="3" t="s">
        <v>234</v>
      </c>
      <c r="C28" s="4">
        <v>0.39354951942343308</v>
      </c>
      <c r="D28" s="4">
        <v>0.36876175259144994</v>
      </c>
      <c r="E28" s="4">
        <v>0.24496699155648538</v>
      </c>
      <c r="F28" s="4">
        <v>0.28856664897924111</v>
      </c>
      <c r="G28" s="4">
        <v>0.62281162736196238</v>
      </c>
      <c r="H28" s="49">
        <v>0.31209678555668274</v>
      </c>
      <c r="I28" s="49">
        <v>0.65622168671205228</v>
      </c>
      <c r="J28" s="49">
        <v>0.90202466360413092</v>
      </c>
      <c r="K28" s="49">
        <v>1.9017267100593429</v>
      </c>
      <c r="L28" s="4">
        <v>1.3616899667160602</v>
      </c>
      <c r="M28" s="62">
        <v>0</v>
      </c>
      <c r="N28" s="88"/>
    </row>
    <row r="29" spans="2:15" x14ac:dyDescent="0.3">
      <c r="B29" s="3" t="s">
        <v>235</v>
      </c>
      <c r="C29" s="4">
        <v>0.40905580566012989</v>
      </c>
      <c r="D29" s="4">
        <v>0.41651970584240705</v>
      </c>
      <c r="E29" s="4">
        <v>0.24123345661191498</v>
      </c>
      <c r="F29" s="4">
        <v>0.28161145162399981</v>
      </c>
      <c r="G29" s="4">
        <v>0.35438446558946124</v>
      </c>
      <c r="H29" s="49">
        <v>0.17492406432794017</v>
      </c>
      <c r="I29" s="49">
        <v>0.59525053466430755</v>
      </c>
      <c r="J29" s="49">
        <v>0.85376997533686749</v>
      </c>
      <c r="K29" s="49">
        <v>1.2311456763401067</v>
      </c>
      <c r="L29" s="4">
        <v>1.4775003838097276</v>
      </c>
      <c r="M29" s="62">
        <v>0</v>
      </c>
      <c r="N29" s="88"/>
    </row>
    <row r="30" spans="2:15" x14ac:dyDescent="0.3">
      <c r="B30" s="3" t="s">
        <v>236</v>
      </c>
      <c r="C30" s="4">
        <v>0.27739533999999999</v>
      </c>
      <c r="D30" s="4">
        <v>0.26504364000000002</v>
      </c>
      <c r="E30" s="4">
        <v>0.19707200000000014</v>
      </c>
      <c r="F30" s="4">
        <v>0.18668000000000018</v>
      </c>
      <c r="G30" s="4">
        <v>0.27893399999999979</v>
      </c>
      <c r="H30" s="49">
        <v>0.1140000000000001</v>
      </c>
      <c r="I30" s="49">
        <v>0.61299999999999999</v>
      </c>
      <c r="J30" s="49">
        <v>0.88893250000000013</v>
      </c>
      <c r="K30" s="49">
        <v>1.7371249999999998</v>
      </c>
      <c r="L30" s="4">
        <v>1.3659189399999998</v>
      </c>
      <c r="M30" s="62">
        <v>0</v>
      </c>
      <c r="N30" s="88"/>
    </row>
    <row r="31" spans="2:15" x14ac:dyDescent="0.3">
      <c r="B31" s="3" t="s">
        <v>237</v>
      </c>
      <c r="C31" s="4">
        <v>0.40646519265109471</v>
      </c>
      <c r="D31" s="4">
        <v>0.43811665418870072</v>
      </c>
      <c r="E31" s="4">
        <v>0.307451697531405</v>
      </c>
      <c r="F31" s="4">
        <v>0.28006974025518372</v>
      </c>
      <c r="G31" s="4">
        <v>0.31942116636226459</v>
      </c>
      <c r="H31" s="49">
        <v>0.20406098968999986</v>
      </c>
      <c r="I31" s="49">
        <v>0.50397688811200259</v>
      </c>
      <c r="J31" s="49">
        <v>1.0202193199999998</v>
      </c>
      <c r="K31" s="49">
        <v>1.7217283454362966</v>
      </c>
      <c r="L31" s="4">
        <v>1.3344923830134512</v>
      </c>
      <c r="M31" s="62">
        <v>8.0000000000000071E-2</v>
      </c>
      <c r="N31" s="88">
        <v>0.08</v>
      </c>
    </row>
    <row r="32" spans="2:15" x14ac:dyDescent="0.3">
      <c r="B32" s="3" t="s">
        <v>238</v>
      </c>
      <c r="C32" s="4">
        <v>0.81790983572199583</v>
      </c>
      <c r="D32" s="4">
        <v>0.299353376</v>
      </c>
      <c r="E32" s="4">
        <v>0.22414607029744782</v>
      </c>
      <c r="F32" s="4">
        <v>0.30372221808335831</v>
      </c>
      <c r="G32" s="4">
        <v>0.26801196013957562</v>
      </c>
      <c r="H32" s="49">
        <v>0.21864994212500011</v>
      </c>
      <c r="I32" s="49">
        <v>0.58499125577996258</v>
      </c>
      <c r="J32" s="49">
        <v>0.89354371399615795</v>
      </c>
      <c r="K32" s="49">
        <v>1.1988986201371175</v>
      </c>
      <c r="L32" s="4">
        <v>1.5133105653310954</v>
      </c>
      <c r="M32" s="62">
        <v>0.10929000000000011</v>
      </c>
      <c r="N32" s="88">
        <v>0.10929</v>
      </c>
    </row>
    <row r="33" spans="2:14" x14ac:dyDescent="0.3">
      <c r="B33" s="5" t="s">
        <v>239</v>
      </c>
      <c r="C33" s="6">
        <v>0.33677617625448497</v>
      </c>
      <c r="D33" s="6">
        <v>0.29998998311069225</v>
      </c>
      <c r="E33" s="6">
        <v>0.22420817324069109</v>
      </c>
      <c r="F33" s="6">
        <v>0.22571330177877469</v>
      </c>
      <c r="G33" s="6">
        <v>0.54140992428273704</v>
      </c>
      <c r="H33" s="51">
        <v>0.25328060000000008</v>
      </c>
      <c r="I33" s="51">
        <v>0.43836841595342246</v>
      </c>
      <c r="J33" s="51">
        <v>0.63757852017143768</v>
      </c>
      <c r="K33" s="49">
        <v>1.8567587896078326</v>
      </c>
      <c r="L33" s="4">
        <v>1.9182738050665229</v>
      </c>
      <c r="M33" s="62">
        <v>2.4000000000000021E-2</v>
      </c>
      <c r="N33" s="88">
        <v>2.4E-2</v>
      </c>
    </row>
    <row r="34" spans="2:14" x14ac:dyDescent="0.3">
      <c r="B34" s="31" t="s">
        <v>182</v>
      </c>
      <c r="C34" s="32">
        <f>+SUMPRODUCT(C35:C38,'Empleo ISS'!C35:C38)/'Empleo ISS'!C34</f>
        <v>0.19841251527195666</v>
      </c>
      <c r="D34" s="32">
        <f>+SUMPRODUCT(D35:D38,'Empleo ISS'!D35:D38)/'Empleo ISS'!D34</f>
        <v>0.33994240819706689</v>
      </c>
      <c r="E34" s="32">
        <f>+SUMPRODUCT(E35:E38,'Empleo ISS'!E35:E38)/'Empleo ISS'!E34</f>
        <v>0.38481315632443808</v>
      </c>
      <c r="F34" s="32">
        <f>+SUMPRODUCT(F35:F38,'Empleo ISS'!F35:F38)/'Empleo ISS'!F34</f>
        <v>0.30067619998844436</v>
      </c>
      <c r="G34" s="32">
        <f>+SUMPRODUCT(G35:G38,'Empleo ISS'!G35:G38)/'Empleo ISS'!G34</f>
        <v>0.27945917722972846</v>
      </c>
      <c r="H34" s="50">
        <f>+SUMPRODUCT(H35:H38,'Empleo ISS'!H35:H38)/'Empleo ISS'!H34</f>
        <v>0.17502422054385183</v>
      </c>
      <c r="I34" s="50">
        <f>+SUMPRODUCT(I35:I38,'Empleo ISS'!I35:I38)/'Empleo ISS'!I34</f>
        <v>0.52857337305261454</v>
      </c>
      <c r="J34" s="50">
        <f>+SUMPRODUCT(J35:J38,'Empleo ISS'!J35:J38)/'Empleo ISS'!J34</f>
        <v>0.72157204430293342</v>
      </c>
      <c r="K34" s="50">
        <f>+SUMPRODUCT(K35:K38,'Empleo ISS'!K35:K38)/'Empleo ISS'!K34</f>
        <v>1.0312549981355288</v>
      </c>
      <c r="L34" s="32">
        <f>+SUMPRODUCT(L35:L38,'Empleo ISS'!L35:L38)/'Empleo ISS'!L34</f>
        <v>2.4716712641041831</v>
      </c>
      <c r="M34" s="32">
        <f>+SUMPRODUCT(M35:M38,'Empleo ISS'!M35:M38)/'Empleo ISS'!M34</f>
        <v>3.4819694666666658E-2</v>
      </c>
      <c r="N34" s="87">
        <f>+SUMPRODUCT(N35:N38,'Empleo ISS'!N35:N38)/'Empleo ISS'!N34</f>
        <v>3.4819694666666672E-2</v>
      </c>
    </row>
    <row r="35" spans="2:14" x14ac:dyDescent="0.3">
      <c r="B35" s="3" t="s">
        <v>240</v>
      </c>
      <c r="C35" s="4">
        <v>8.3812999999999915E-2</v>
      </c>
      <c r="D35" s="4">
        <v>0.37513455587200029</v>
      </c>
      <c r="E35" s="4">
        <v>0.3996695024000001</v>
      </c>
      <c r="F35" s="4">
        <v>0.32269760000000014</v>
      </c>
      <c r="G35" s="4">
        <v>0.25875784400000024</v>
      </c>
      <c r="H35" s="49">
        <v>0.15762500000000013</v>
      </c>
      <c r="I35" s="49">
        <v>0.63799922300009571</v>
      </c>
      <c r="J35" s="49">
        <v>0.59875061767922855</v>
      </c>
      <c r="K35" s="49">
        <v>1.1301046558407761</v>
      </c>
      <c r="L35" s="4">
        <v>2.6583194240000005</v>
      </c>
      <c r="M35" s="62">
        <v>0</v>
      </c>
      <c r="N35" s="88"/>
    </row>
    <row r="36" spans="2:14" x14ac:dyDescent="0.3">
      <c r="B36" s="3" t="s">
        <v>241</v>
      </c>
      <c r="C36" s="4">
        <v>0.43933599999999995</v>
      </c>
      <c r="D36" s="4">
        <v>0.29684500000000003</v>
      </c>
      <c r="E36" s="4">
        <v>0.32644699999999993</v>
      </c>
      <c r="F36" s="4">
        <v>0.30001151666299997</v>
      </c>
      <c r="G36" s="4">
        <v>0.29999960000000003</v>
      </c>
      <c r="H36" s="49">
        <v>0.28258024862800024</v>
      </c>
      <c r="I36" s="49">
        <v>0.53011196700762775</v>
      </c>
      <c r="J36" s="49">
        <v>0.65327065114000016</v>
      </c>
      <c r="K36" s="49">
        <v>0.72499999999999987</v>
      </c>
      <c r="L36" s="4">
        <v>2.1068974559654792</v>
      </c>
      <c r="M36" s="62">
        <v>0.42811099999999991</v>
      </c>
      <c r="N36" s="88">
        <v>0.42811100000000002</v>
      </c>
    </row>
    <row r="37" spans="2:14" x14ac:dyDescent="0.3">
      <c r="B37" s="3" t="s">
        <v>242</v>
      </c>
      <c r="C37" s="4">
        <v>0.50619857194999973</v>
      </c>
      <c r="D37" s="4">
        <v>0.30180922860795589</v>
      </c>
      <c r="E37" s="4">
        <v>0.53715029906922362</v>
      </c>
      <c r="F37" s="4">
        <v>0.15021917888000003</v>
      </c>
      <c r="G37" s="4">
        <v>0.42156381425</v>
      </c>
      <c r="H37" s="49">
        <v>0.15332199999999996</v>
      </c>
      <c r="I37" s="49">
        <v>0.51225731143999997</v>
      </c>
      <c r="J37" s="49">
        <v>0.79598523853619207</v>
      </c>
      <c r="K37" s="49">
        <v>1.2946366178700619</v>
      </c>
      <c r="L37" s="4">
        <v>1.5387041272396482</v>
      </c>
      <c r="M37" s="62">
        <v>0</v>
      </c>
      <c r="N37" s="88"/>
    </row>
    <row r="38" spans="2:14" x14ac:dyDescent="0.3">
      <c r="B38" s="5" t="s">
        <v>243</v>
      </c>
      <c r="C38" s="6">
        <v>0.30583458993176005</v>
      </c>
      <c r="D38" s="6">
        <v>0.28173864103599988</v>
      </c>
      <c r="E38" s="6">
        <v>0.34130984239099993</v>
      </c>
      <c r="F38" s="6">
        <v>0.27187816047575164</v>
      </c>
      <c r="G38" s="6">
        <v>0.29800760079837008</v>
      </c>
      <c r="H38" s="51">
        <v>0.18625217063099719</v>
      </c>
      <c r="I38" s="51">
        <v>0.26025508640356643</v>
      </c>
      <c r="J38" s="51">
        <v>1.0436452065095971</v>
      </c>
      <c r="K38" s="49">
        <v>0.84209272897151655</v>
      </c>
      <c r="L38" s="4">
        <v>2.2378445129943572</v>
      </c>
      <c r="M38" s="62">
        <v>0</v>
      </c>
      <c r="N38" s="88"/>
    </row>
    <row r="39" spans="2:14" x14ac:dyDescent="0.3">
      <c r="B39" s="31" t="s">
        <v>183</v>
      </c>
      <c r="C39" s="32">
        <f>+SUMPRODUCT(C40:C47,'Empleo ISS'!C40:C47)/'Empleo ISS'!C39</f>
        <v>0.33872393798034617</v>
      </c>
      <c r="D39" s="32">
        <f>+SUMPRODUCT(D40:D47,'Empleo ISS'!D40:D47)/'Empleo ISS'!D39</f>
        <v>0.36166512223371367</v>
      </c>
      <c r="E39" s="32">
        <f>+SUMPRODUCT(E40:E47,'Empleo ISS'!E40:E47)/'Empleo ISS'!E39</f>
        <v>0.29043350397485573</v>
      </c>
      <c r="F39" s="32">
        <f>+SUMPRODUCT(F40:F47,'Empleo ISS'!F40:F47)/'Empleo ISS'!F39</f>
        <v>0.28058251333288459</v>
      </c>
      <c r="G39" s="32">
        <f>+SUMPRODUCT(G40:G47,'Empleo ISS'!G40:G47)/'Empleo ISS'!G39</f>
        <v>0.39407131138939988</v>
      </c>
      <c r="H39" s="50">
        <f>+SUMPRODUCT(H40:H47,'Empleo ISS'!H40:H47)/'Empleo ISS'!H39</f>
        <v>0.35752615053708181</v>
      </c>
      <c r="I39" s="50">
        <f>+SUMPRODUCT(I40:I47,'Empleo ISS'!I40:I47)/'Empleo ISS'!I39</f>
        <v>0.48230695221453118</v>
      </c>
      <c r="J39" s="50">
        <f>+SUMPRODUCT(J40:J47,'Empleo ISS'!J40:J47)/'Empleo ISS'!J39</f>
        <v>0.78797746550835324</v>
      </c>
      <c r="K39" s="50">
        <f>+SUMPRODUCT(K40:K47,'Empleo ISS'!K40:K47)/'Empleo ISS'!K39</f>
        <v>1.2132601153545024</v>
      </c>
      <c r="L39" s="32">
        <f>+SUMPRODUCT(L40:L47,'Empleo ISS'!L40:L47)/'Empleo ISS'!L39</f>
        <v>1.51189891607451</v>
      </c>
      <c r="M39" s="32">
        <f>+SUMPRODUCT(M40:M47,'Empleo ISS'!M40:M47)/'Empleo ISS'!M39</f>
        <v>4.0899272727272663E-3</v>
      </c>
      <c r="N39" s="87">
        <f>+SUMPRODUCT(N40:N47,'Empleo ISS'!N40:N47)/'Empleo ISS'!N39</f>
        <v>4.0899272727272723E-3</v>
      </c>
    </row>
    <row r="40" spans="2:14" x14ac:dyDescent="0.3">
      <c r="B40" s="3" t="s">
        <v>244</v>
      </c>
      <c r="C40" s="4">
        <v>0.35039209162911389</v>
      </c>
      <c r="D40" s="4">
        <v>0.35320525958527282</v>
      </c>
      <c r="E40" s="4">
        <v>0.2651620769110401</v>
      </c>
      <c r="F40" s="4">
        <v>0.31353842148303612</v>
      </c>
      <c r="G40" s="4">
        <v>0.47807864066925965</v>
      </c>
      <c r="H40" s="49">
        <v>0.13726729999999976</v>
      </c>
      <c r="I40" s="49">
        <v>0.65060307536271811</v>
      </c>
      <c r="J40" s="49">
        <v>0.72149890027063623</v>
      </c>
      <c r="K40" s="49">
        <v>1.2872222927293939</v>
      </c>
      <c r="L40" s="4">
        <v>1.4388294181783419</v>
      </c>
      <c r="M40" s="62">
        <v>0</v>
      </c>
      <c r="N40" s="88"/>
    </row>
    <row r="41" spans="2:14" x14ac:dyDescent="0.3">
      <c r="B41" s="3" t="s">
        <v>245</v>
      </c>
      <c r="C41" s="4">
        <v>0.27288526112000011</v>
      </c>
      <c r="D41" s="4">
        <v>0.46203562664820375</v>
      </c>
      <c r="E41" s="4">
        <v>0.30913316023565929</v>
      </c>
      <c r="F41" s="4">
        <v>0.30883704003010504</v>
      </c>
      <c r="G41" s="4">
        <v>0.44385351344579815</v>
      </c>
      <c r="H41" s="49">
        <v>0.32570800449999981</v>
      </c>
      <c r="I41" s="49">
        <v>0.52421986138400012</v>
      </c>
      <c r="J41" s="49">
        <v>0.58305661820250232</v>
      </c>
      <c r="K41" s="49">
        <v>1.6389032618501718</v>
      </c>
      <c r="L41" s="4">
        <v>1.1801837581071979</v>
      </c>
      <c r="M41" s="62">
        <v>0</v>
      </c>
      <c r="N41" s="88"/>
    </row>
    <row r="42" spans="2:14" x14ac:dyDescent="0.3">
      <c r="B42" s="3" t="s">
        <v>247</v>
      </c>
      <c r="C42" s="4">
        <v>0.33036472443200005</v>
      </c>
      <c r="D42" s="4">
        <v>0.32958727999999993</v>
      </c>
      <c r="E42" s="4">
        <v>0.25720149999999986</v>
      </c>
      <c r="F42" s="4">
        <v>0.25345993710968218</v>
      </c>
      <c r="G42" s="4">
        <v>0.19598640574094972</v>
      </c>
      <c r="H42" s="49">
        <v>0.48059792710118976</v>
      </c>
      <c r="I42" s="49">
        <v>0.4449014490265919</v>
      </c>
      <c r="J42" s="49">
        <v>1.0442878600378593</v>
      </c>
      <c r="K42" s="49">
        <v>1.049231975526113</v>
      </c>
      <c r="L42" s="4">
        <v>1.9016363032157102</v>
      </c>
      <c r="M42" s="62">
        <v>0</v>
      </c>
      <c r="N42" s="88"/>
    </row>
    <row r="43" spans="2:14" x14ac:dyDescent="0.3">
      <c r="B43" s="3" t="s">
        <v>248</v>
      </c>
      <c r="C43" s="4">
        <v>0.44531686560799999</v>
      </c>
      <c r="D43" s="4">
        <v>0.40612263000070414</v>
      </c>
      <c r="E43" s="4">
        <v>0.29292420829799992</v>
      </c>
      <c r="F43" s="4">
        <v>0.18620851400000005</v>
      </c>
      <c r="G43" s="4">
        <v>0.77685109791503648</v>
      </c>
      <c r="H43" s="49">
        <v>0.20144394713199998</v>
      </c>
      <c r="I43" s="49">
        <v>0.37551147997822132</v>
      </c>
      <c r="J43" s="49">
        <v>0.58542642180696047</v>
      </c>
      <c r="K43" s="49">
        <v>1.653301882099897</v>
      </c>
      <c r="L43" s="4">
        <v>0.93627225000000003</v>
      </c>
      <c r="M43" s="62">
        <v>0</v>
      </c>
      <c r="N43" s="88"/>
    </row>
    <row r="44" spans="2:14" x14ac:dyDescent="0.3">
      <c r="B44" s="3" t="s">
        <v>249</v>
      </c>
      <c r="C44" s="4">
        <v>0.34707295872799993</v>
      </c>
      <c r="D44" s="4">
        <v>0.419184341844</v>
      </c>
      <c r="E44" s="4">
        <v>0.29882199999999992</v>
      </c>
      <c r="F44" s="4">
        <v>0.37377512709882987</v>
      </c>
      <c r="G44" s="4">
        <v>0.34916810661314712</v>
      </c>
      <c r="H44" s="49">
        <v>0.39929604236139515</v>
      </c>
      <c r="I44" s="49">
        <v>0.47369434989887904</v>
      </c>
      <c r="J44" s="49">
        <v>0.68787613132821068</v>
      </c>
      <c r="K44" s="49">
        <v>1.3093547778663663</v>
      </c>
      <c r="L44" s="4">
        <v>1.5445275622062269</v>
      </c>
      <c r="M44" s="62">
        <v>0</v>
      </c>
      <c r="N44" s="88"/>
    </row>
    <row r="45" spans="2:14" x14ac:dyDescent="0.3">
      <c r="B45" s="3" t="s">
        <v>250</v>
      </c>
      <c r="C45" s="4">
        <v>0.33937643110399973</v>
      </c>
      <c r="D45" s="4">
        <v>0.30161531000000008</v>
      </c>
      <c r="E45" s="4">
        <v>0.29731280000000027</v>
      </c>
      <c r="F45" s="4">
        <v>0.17097379999999984</v>
      </c>
      <c r="G45" s="4">
        <v>0.41886606950000016</v>
      </c>
      <c r="H45" s="49">
        <v>0.32491672000000005</v>
      </c>
      <c r="I45" s="49">
        <v>0.42179715000000018</v>
      </c>
      <c r="J45" s="49">
        <v>0.69825903048166404</v>
      </c>
      <c r="K45" s="49">
        <v>0.90231005602195991</v>
      </c>
      <c r="L45" s="4">
        <v>1.7642599729993642</v>
      </c>
      <c r="M45" s="62">
        <v>0</v>
      </c>
      <c r="N45" s="88"/>
    </row>
    <row r="46" spans="2:14" x14ac:dyDescent="0.3">
      <c r="B46" s="3" t="s">
        <v>251</v>
      </c>
      <c r="C46" s="4">
        <v>0.35042939741600021</v>
      </c>
      <c r="D46" s="4">
        <v>0.35165229709999979</v>
      </c>
      <c r="E46" s="4">
        <v>0.32592306948799998</v>
      </c>
      <c r="F46" s="4">
        <v>0.36227273385218473</v>
      </c>
      <c r="G46" s="4">
        <v>0.39593551085471423</v>
      </c>
      <c r="H46" s="49">
        <v>0.3963939511584984</v>
      </c>
      <c r="I46" s="49">
        <v>0.46719670023706894</v>
      </c>
      <c r="J46" s="49">
        <v>0.88331116584898095</v>
      </c>
      <c r="K46" s="49">
        <v>0.73450669024713511</v>
      </c>
      <c r="L46" s="4">
        <v>1.593288053541448</v>
      </c>
      <c r="M46" s="62">
        <v>0</v>
      </c>
      <c r="N46" s="88"/>
    </row>
    <row r="47" spans="2:14" x14ac:dyDescent="0.3">
      <c r="B47" s="5" t="s">
        <v>252</v>
      </c>
      <c r="C47" s="6">
        <v>0.3276598031396476</v>
      </c>
      <c r="D47" s="6">
        <v>0.35493626141448198</v>
      </c>
      <c r="E47" s="6">
        <v>0.27465749680113016</v>
      </c>
      <c r="F47" s="6">
        <v>0.29983204480022185</v>
      </c>
      <c r="G47" s="6">
        <v>0.34895933351996811</v>
      </c>
      <c r="H47" s="51">
        <v>0.41605396564359931</v>
      </c>
      <c r="I47" s="51">
        <v>0.6116507353478029</v>
      </c>
      <c r="J47" s="51">
        <v>0.70301566381310177</v>
      </c>
      <c r="K47" s="49">
        <v>1.8675919300367791</v>
      </c>
      <c r="L47" s="4">
        <v>1.2056483593028235</v>
      </c>
      <c r="M47" s="62">
        <v>4.9987999999999921E-2</v>
      </c>
      <c r="N47" s="88">
        <v>4.9987999999999998E-2</v>
      </c>
    </row>
    <row r="48" spans="2:14" x14ac:dyDescent="0.3">
      <c r="B48" s="31" t="s">
        <v>184</v>
      </c>
      <c r="C48" s="32">
        <f>+SUMPRODUCT(C49:C56,'Empleo ISS'!C49:C56)/'Empleo ISS'!C48</f>
        <v>0.37436903727081694</v>
      </c>
      <c r="D48" s="32">
        <f>+SUMPRODUCT(D49:D56,'Empleo ISS'!D49:D56)/'Empleo ISS'!D48</f>
        <v>0.32689191675585971</v>
      </c>
      <c r="E48" s="32">
        <f>+SUMPRODUCT(E49:E56,'Empleo ISS'!E49:E56)/'Empleo ISS'!E48</f>
        <v>0.2004869625807516</v>
      </c>
      <c r="F48" s="32">
        <f>+SUMPRODUCT(F49:F56,'Empleo ISS'!F49:F56)/'Empleo ISS'!F48</f>
        <v>0.30287891888550361</v>
      </c>
      <c r="G48" s="32">
        <f>+SUMPRODUCT(G49:G56,'Empleo ISS'!G49:G56)/'Empleo ISS'!G48</f>
        <v>0.44353200455554653</v>
      </c>
      <c r="H48" s="50">
        <f>+SUMPRODUCT(H49:H56,'Empleo ISS'!H49:H56)/'Empleo ISS'!H48</f>
        <v>0.28971985468286843</v>
      </c>
      <c r="I48" s="50">
        <f>+SUMPRODUCT(I49:I56,'Empleo ISS'!I49:I56)/'Empleo ISS'!I48</f>
        <v>0.54376128306387461</v>
      </c>
      <c r="J48" s="50">
        <f>+SUMPRODUCT(J49:J56,'Empleo ISS'!J49:J56)/'Empleo ISS'!J48</f>
        <v>0.78655725935300824</v>
      </c>
      <c r="K48" s="50">
        <f>+SUMPRODUCT(K49:K56,'Empleo ISS'!K49:K56)/'Empleo ISS'!K48</f>
        <v>1.3589650271783393</v>
      </c>
      <c r="L48" s="32">
        <f>+SUMPRODUCT(L49:L56,'Empleo ISS'!L49:L56)/'Empleo ISS'!L48</f>
        <v>1.41886755150076</v>
      </c>
      <c r="M48" s="32">
        <f>+SUMPRODUCT(M49:M56,'Empleo ISS'!M49:M56)/'Empleo ISS'!M48</f>
        <v>1.6227112676056296E-2</v>
      </c>
      <c r="N48" s="87">
        <f>+SUMPRODUCT(N49:N56,'Empleo ISS'!N49:N56)/'Empleo ISS'!N48</f>
        <v>1.6227112676056338E-2</v>
      </c>
    </row>
    <row r="49" spans="2:14" x14ac:dyDescent="0.3">
      <c r="B49" s="3" t="s">
        <v>253</v>
      </c>
      <c r="C49" s="4">
        <v>0.37004700000000001</v>
      </c>
      <c r="D49" s="4">
        <v>0.37008304326656005</v>
      </c>
      <c r="E49" s="4">
        <v>0.2110951576389819</v>
      </c>
      <c r="F49" s="4">
        <v>0.31260254692259637</v>
      </c>
      <c r="G49" s="4">
        <v>0.40466941015625024</v>
      </c>
      <c r="H49" s="49">
        <v>0.34740510128000035</v>
      </c>
      <c r="I49" s="49">
        <v>0.47268175587200023</v>
      </c>
      <c r="J49" s="49">
        <v>0.79694389354457651</v>
      </c>
      <c r="K49" s="49">
        <v>1.5011092043069443</v>
      </c>
      <c r="L49" s="4">
        <v>1.5164218750000007</v>
      </c>
      <c r="M49" s="62">
        <v>0</v>
      </c>
      <c r="N49" s="88"/>
    </row>
    <row r="50" spans="2:14" x14ac:dyDescent="0.3">
      <c r="B50" s="3" t="s">
        <v>254</v>
      </c>
      <c r="C50" s="4">
        <v>0.36991448159999973</v>
      </c>
      <c r="D50" s="4">
        <v>0.36009435746911977</v>
      </c>
      <c r="E50" s="4">
        <v>0.28260170420419062</v>
      </c>
      <c r="F50" s="4">
        <v>0.2971335505924575</v>
      </c>
      <c r="G50" s="4">
        <v>0.35812384351661675</v>
      </c>
      <c r="H50" s="49">
        <v>0.38591745384828791</v>
      </c>
      <c r="I50" s="49">
        <v>0.42202576919157675</v>
      </c>
      <c r="J50" s="49">
        <v>0.72657329855932407</v>
      </c>
      <c r="K50" s="49">
        <v>1.9207877469964445</v>
      </c>
      <c r="L50" s="4">
        <v>2.1930089187450776</v>
      </c>
      <c r="M50" s="62">
        <v>0</v>
      </c>
      <c r="N50" s="88"/>
    </row>
    <row r="51" spans="2:14" x14ac:dyDescent="0.3">
      <c r="B51" s="3" t="s">
        <v>255</v>
      </c>
      <c r="C51" s="4">
        <v>0.36568540000000005</v>
      </c>
      <c r="D51" s="4">
        <v>0.36092066435863956</v>
      </c>
      <c r="E51" s="4">
        <v>0.22297933005360404</v>
      </c>
      <c r="F51" s="4">
        <v>0.3092634031781889</v>
      </c>
      <c r="G51" s="4">
        <v>0.43757092952301679</v>
      </c>
      <c r="H51" s="49">
        <v>0.45137944462210289</v>
      </c>
      <c r="I51" s="49">
        <v>0.44771949624774421</v>
      </c>
      <c r="J51" s="49">
        <v>0.76582655617492179</v>
      </c>
      <c r="K51" s="49">
        <v>1.2204850395821945</v>
      </c>
      <c r="L51" s="4">
        <v>2.089473390867151</v>
      </c>
      <c r="M51" s="62">
        <v>0</v>
      </c>
      <c r="N51" s="88"/>
    </row>
    <row r="52" spans="2:14" x14ac:dyDescent="0.3">
      <c r="B52" s="3" t="s">
        <v>699</v>
      </c>
      <c r="C52" s="17">
        <v>0</v>
      </c>
      <c r="D52" s="17">
        <v>0</v>
      </c>
      <c r="E52" s="17">
        <v>0</v>
      </c>
      <c r="F52" s="17">
        <v>0</v>
      </c>
      <c r="G52" s="17">
        <v>0</v>
      </c>
      <c r="H52" s="17">
        <v>0</v>
      </c>
      <c r="I52" s="17">
        <v>0</v>
      </c>
      <c r="J52" s="17">
        <v>0</v>
      </c>
      <c r="K52" s="17">
        <v>0</v>
      </c>
      <c r="L52" s="4">
        <v>1.9163524544000001</v>
      </c>
      <c r="M52" s="62">
        <v>0</v>
      </c>
      <c r="N52" s="88"/>
    </row>
    <row r="53" spans="2:14" x14ac:dyDescent="0.3">
      <c r="B53" s="3" t="s">
        <v>256</v>
      </c>
      <c r="C53" s="4">
        <v>0.32835722000000023</v>
      </c>
      <c r="D53" s="4">
        <v>0.33688750000000001</v>
      </c>
      <c r="E53" s="4">
        <v>0.5043359027690002</v>
      </c>
      <c r="F53" s="4">
        <v>0.24899729443401331</v>
      </c>
      <c r="G53" s="4">
        <v>0.49858485000175023</v>
      </c>
      <c r="H53" s="49">
        <v>0.44622343212081783</v>
      </c>
      <c r="I53" s="49">
        <v>0.41395554378887178</v>
      </c>
      <c r="J53" s="49">
        <v>0.73307992429391966</v>
      </c>
      <c r="K53" s="49">
        <v>1.3719164396228676</v>
      </c>
      <c r="L53" s="4">
        <v>1.6240149827096912</v>
      </c>
      <c r="M53" s="62">
        <v>8.0000000000000071E-2</v>
      </c>
      <c r="N53" s="88">
        <v>0.08</v>
      </c>
    </row>
    <row r="54" spans="2:14" x14ac:dyDescent="0.3">
      <c r="B54" s="3" t="s">
        <v>257</v>
      </c>
      <c r="C54" s="4">
        <v>0.39216000000000006</v>
      </c>
      <c r="D54" s="4">
        <v>0.39149999999999996</v>
      </c>
      <c r="E54" s="4">
        <v>0.39216000000000006</v>
      </c>
      <c r="F54" s="4">
        <v>0.15560000000000018</v>
      </c>
      <c r="G54" s="4">
        <v>0.33100000000000041</v>
      </c>
      <c r="H54" s="49">
        <v>0.32824999999999993</v>
      </c>
      <c r="I54" s="49">
        <v>0.27050000000000018</v>
      </c>
      <c r="J54" s="49">
        <v>0.81499999999999995</v>
      </c>
      <c r="K54" s="49">
        <v>1.2810634521487998</v>
      </c>
      <c r="L54" s="4">
        <v>1.9002278544296205</v>
      </c>
      <c r="M54" s="62">
        <v>0</v>
      </c>
      <c r="N54" s="88"/>
    </row>
    <row r="55" spans="2:14" x14ac:dyDescent="0.3">
      <c r="B55" s="3" t="s">
        <v>258</v>
      </c>
      <c r="C55" s="4">
        <v>0.37893336412913148</v>
      </c>
      <c r="D55" s="4">
        <v>0.32005731200000009</v>
      </c>
      <c r="E55" s="4">
        <v>0.18003200000000019</v>
      </c>
      <c r="F55" s="4">
        <v>0.31249978515864951</v>
      </c>
      <c r="G55" s="4">
        <v>0.46528008695871459</v>
      </c>
      <c r="H55" s="49">
        <v>0.24322301814055347</v>
      </c>
      <c r="I55" s="49">
        <v>0.60196785475904813</v>
      </c>
      <c r="J55" s="49">
        <v>0.80020143457847892</v>
      </c>
      <c r="K55" s="49">
        <v>1.3423366407780866</v>
      </c>
      <c r="L55" s="4">
        <v>1.1884258408326462</v>
      </c>
      <c r="M55" s="62">
        <v>1.2499999999999956E-2</v>
      </c>
      <c r="N55" s="88">
        <v>1.2500000000000001E-2</v>
      </c>
    </row>
    <row r="56" spans="2:14" x14ac:dyDescent="0.3">
      <c r="B56" s="5" t="s">
        <v>259</v>
      </c>
      <c r="C56" s="6">
        <v>0.36527696000000009</v>
      </c>
      <c r="D56" s="6">
        <v>0.31863092816000016</v>
      </c>
      <c r="E56" s="6">
        <v>0.17935790324799994</v>
      </c>
      <c r="F56" s="6">
        <v>0.30092715610088661</v>
      </c>
      <c r="G56" s="6">
        <v>0.40048053692724639</v>
      </c>
      <c r="H56" s="51">
        <v>0.35667473709376507</v>
      </c>
      <c r="I56" s="51">
        <v>0.45811463834194033</v>
      </c>
      <c r="J56" s="51">
        <v>0.7534244998526487</v>
      </c>
      <c r="K56" s="49">
        <v>1.3960440206958213</v>
      </c>
      <c r="L56" s="4">
        <v>1.7495606714061696</v>
      </c>
      <c r="M56" s="62">
        <v>2.6999999999999913E-2</v>
      </c>
      <c r="N56" s="88">
        <v>2.7E-2</v>
      </c>
    </row>
    <row r="57" spans="2:14" x14ac:dyDescent="0.3">
      <c r="B57" s="31" t="s">
        <v>185</v>
      </c>
      <c r="C57" s="32">
        <f>+SUMPRODUCT(C58:C59,'Empleo ISS'!C58:C59)/'Empleo ISS'!C57</f>
        <v>0.6099003247105742</v>
      </c>
      <c r="D57" s="32">
        <f>+SUMPRODUCT(D58:D59,'Empleo ISS'!D58:D59)/'Empleo ISS'!D57</f>
        <v>0.25256712688394473</v>
      </c>
      <c r="E57" s="32">
        <f>+SUMPRODUCT(E58:E59,'Empleo ISS'!E58:E59)/'Empleo ISS'!E57</f>
        <v>0.33725639555633802</v>
      </c>
      <c r="F57" s="32">
        <f>+SUMPRODUCT(F58:F59,'Empleo ISS'!F58:F59)/'Empleo ISS'!F57</f>
        <v>0.22257683628155436</v>
      </c>
      <c r="G57" s="32">
        <f>+SUMPRODUCT(G58:G59,'Empleo ISS'!G58:G59)/'Empleo ISS'!G57</f>
        <v>0.16303624872518926</v>
      </c>
      <c r="H57" s="50">
        <f>+SUMPRODUCT(H58:H59,'Empleo ISS'!H58:H59)/'Empleo ISS'!H57</f>
        <v>0.40049761646745463</v>
      </c>
      <c r="I57" s="50">
        <f>+SUMPRODUCT(I58:I59,'Empleo ISS'!I58:I59)/'Empleo ISS'!I57</f>
        <v>0.47217004706297788</v>
      </c>
      <c r="J57" s="50">
        <f>+SUMPRODUCT(J58:J59,'Empleo ISS'!J58:J59)/'Empleo ISS'!J57</f>
        <v>0.72118036250233331</v>
      </c>
      <c r="K57" s="50">
        <f>+SUMPRODUCT(K58:K59,'Empleo ISS'!K58:K59)/'Empleo ISS'!K57</f>
        <v>1.4089873994336506</v>
      </c>
      <c r="L57" s="32">
        <f>+SUMPRODUCT(L58:L59,'Empleo ISS'!L58:L59)/'Empleo ISS'!L57</f>
        <v>1.6990385741257106</v>
      </c>
      <c r="M57" s="32">
        <f>+SUMPRODUCT(M58:M59,'Empleo ISS'!M58:M59)/'Empleo ISS'!M57</f>
        <v>0.11449398496240598</v>
      </c>
      <c r="N57" s="87">
        <f>+SUMPRODUCT(N58:N59,'Empleo ISS'!N58:N59)/'Empleo ISS'!N57</f>
        <v>0.11449398496240602</v>
      </c>
    </row>
    <row r="58" spans="2:14" x14ac:dyDescent="0.3">
      <c r="B58" s="3" t="s">
        <v>260</v>
      </c>
      <c r="C58" s="4">
        <v>0.84465952221786345</v>
      </c>
      <c r="D58" s="4">
        <v>0.21902509432949002</v>
      </c>
      <c r="E58" s="4">
        <v>0.22989498500000005</v>
      </c>
      <c r="F58" s="4">
        <v>0.33003408946767188</v>
      </c>
      <c r="G58" s="4">
        <v>0.25005473096000053</v>
      </c>
      <c r="H58" s="49">
        <v>0.25004820026239982</v>
      </c>
      <c r="I58" s="49">
        <v>0.40280600999600003</v>
      </c>
      <c r="J58" s="49">
        <v>0.63016124515156591</v>
      </c>
      <c r="K58" s="49">
        <v>1.3955093224204171</v>
      </c>
      <c r="L58" s="4">
        <v>2.2469426812213595</v>
      </c>
      <c r="M58" s="62">
        <v>0.15779999999999994</v>
      </c>
      <c r="N58" s="88">
        <v>0.1578</v>
      </c>
    </row>
    <row r="59" spans="2:14" x14ac:dyDescent="0.3">
      <c r="B59" s="5" t="s">
        <v>261</v>
      </c>
      <c r="C59" s="6">
        <v>0.10000000000000009</v>
      </c>
      <c r="D59" s="6">
        <v>0.33100000000000041</v>
      </c>
      <c r="E59" s="6">
        <v>0.58246945999999977</v>
      </c>
      <c r="F59" s="6">
        <v>0</v>
      </c>
      <c r="G59" s="6">
        <v>0</v>
      </c>
      <c r="H59" s="51">
        <v>0.83265976528879282</v>
      </c>
      <c r="I59" s="51">
        <v>0.66139330677102182</v>
      </c>
      <c r="J59" s="51">
        <v>0.95180702665644468</v>
      </c>
      <c r="K59" s="49">
        <v>1.4430781442269054</v>
      </c>
      <c r="L59" s="4">
        <v>0.31848807233000009</v>
      </c>
      <c r="M59" s="62">
        <v>0</v>
      </c>
      <c r="N59" s="88"/>
    </row>
    <row r="60" spans="2:14" x14ac:dyDescent="0.3">
      <c r="B60" s="31" t="s">
        <v>186</v>
      </c>
      <c r="C60" s="32">
        <f>+SUMPRODUCT(C61:C68,'Empleo ISS'!C61:C68)/'Empleo ISS'!C60</f>
        <v>0.3616760813998256</v>
      </c>
      <c r="D60" s="32">
        <f>+SUMPRODUCT(D61:D68,'Empleo ISS'!D61:D68)/'Empleo ISS'!D60</f>
        <v>0.27526142629999556</v>
      </c>
      <c r="E60" s="32">
        <f>+SUMPRODUCT(E61:E68,'Empleo ISS'!E61:E68)/'Empleo ISS'!E60</f>
        <v>0.28167882043539322</v>
      </c>
      <c r="F60" s="32">
        <f>+SUMPRODUCT(F61:F68,'Empleo ISS'!F61:F68)/'Empleo ISS'!F60</f>
        <v>0.3073871039111164</v>
      </c>
      <c r="G60" s="32">
        <f>+SUMPRODUCT(G61:G68,'Empleo ISS'!G61:G68)/'Empleo ISS'!G60</f>
        <v>0.4078569630339261</v>
      </c>
      <c r="H60" s="50">
        <f>+SUMPRODUCT(H61:H68,'Empleo ISS'!H61:H68)/'Empleo ISS'!H60</f>
        <v>0.31821505485250162</v>
      </c>
      <c r="I60" s="50">
        <f>+SUMPRODUCT(I61:I68,'Empleo ISS'!I61:I68)/'Empleo ISS'!I60</f>
        <v>0.44716682376618849</v>
      </c>
      <c r="J60" s="50">
        <f>+SUMPRODUCT(J61:J68,'Empleo ISS'!J61:J68)/'Empleo ISS'!J60</f>
        <v>0.96110349675611706</v>
      </c>
      <c r="K60" s="50">
        <f>+SUMPRODUCT(K61:K68,'Empleo ISS'!K61:K68)/'Empleo ISS'!K60</f>
        <v>1.4875171374311922</v>
      </c>
      <c r="L60" s="32">
        <f>+SUMPRODUCT(L61:L68,'Empleo ISS'!L61:L68)/'Empleo ISS'!L60</f>
        <v>2.0004409100235225</v>
      </c>
      <c r="M60" s="32">
        <f>+SUMPRODUCT(M61:M68,'Empleo ISS'!M61:M68)/'Empleo ISS'!M60</f>
        <v>1.9223929660023457E-2</v>
      </c>
      <c r="N60" s="87">
        <f>+SUMPRODUCT(N61:N68,'Empleo ISS'!N61:N68)/'Empleo ISS'!N60</f>
        <v>1.922392966002345E-2</v>
      </c>
    </row>
    <row r="61" spans="2:14" x14ac:dyDescent="0.3">
      <c r="B61" s="3" t="s">
        <v>262</v>
      </c>
      <c r="C61" s="4">
        <v>0.51445280000000015</v>
      </c>
      <c r="D61" s="4">
        <v>0.30317119999999997</v>
      </c>
      <c r="E61" s="4">
        <v>0.37119773178700011</v>
      </c>
      <c r="F61" s="4">
        <v>0.3553592000000001</v>
      </c>
      <c r="G61" s="4">
        <v>0.44895187332927788</v>
      </c>
      <c r="H61" s="49">
        <v>0.34831550560000002</v>
      </c>
      <c r="I61" s="49">
        <v>0.4621281421507859</v>
      </c>
      <c r="J61" s="49">
        <v>0.76492260857063177</v>
      </c>
      <c r="K61" s="49">
        <v>1.5505385714185613</v>
      </c>
      <c r="L61" s="4">
        <v>1.2567298126338318</v>
      </c>
      <c r="M61" s="62">
        <v>0</v>
      </c>
      <c r="N61" s="88"/>
    </row>
    <row r="62" spans="2:14" x14ac:dyDescent="0.3">
      <c r="B62" s="3" t="s">
        <v>304</v>
      </c>
      <c r="C62" s="4">
        <v>0.30599159000000009</v>
      </c>
      <c r="D62" s="4">
        <v>0.30988008999999983</v>
      </c>
      <c r="E62" s="4">
        <v>0.31921612885999973</v>
      </c>
      <c r="F62" s="4">
        <v>0.21959529727999993</v>
      </c>
      <c r="G62" s="4">
        <v>0.31652671999999993</v>
      </c>
      <c r="H62" s="49">
        <v>0.31801878000000006</v>
      </c>
      <c r="I62" s="49">
        <v>0.31905224000000021</v>
      </c>
      <c r="J62" s="49">
        <v>0.73928389198784639</v>
      </c>
      <c r="K62" s="49">
        <v>1.031758210814016</v>
      </c>
      <c r="L62" s="4">
        <v>1.9336706508074788</v>
      </c>
      <c r="M62" s="62">
        <v>9.9922000000000066E-2</v>
      </c>
      <c r="N62" s="88">
        <v>9.9921999999999997E-2</v>
      </c>
    </row>
    <row r="63" spans="2:14" x14ac:dyDescent="0.3">
      <c r="B63" s="3" t="s">
        <v>273</v>
      </c>
      <c r="C63" s="4">
        <v>0.28391491477479991</v>
      </c>
      <c r="D63" s="4">
        <v>0.2010766310690002</v>
      </c>
      <c r="E63" s="4">
        <v>0.34610667057925393</v>
      </c>
      <c r="F63" s="4">
        <v>0.33775197139411195</v>
      </c>
      <c r="G63" s="4">
        <v>0.3891143348295738</v>
      </c>
      <c r="H63" s="49">
        <v>0.32342554109862132</v>
      </c>
      <c r="I63" s="49">
        <v>0.45098026160459437</v>
      </c>
      <c r="J63" s="49">
        <v>1.2581328070568962</v>
      </c>
      <c r="K63" s="49">
        <v>1.6423302031249993</v>
      </c>
      <c r="L63" s="4">
        <v>1.9697567253314117</v>
      </c>
      <c r="M63" s="62">
        <v>5.0000000000000044E-2</v>
      </c>
      <c r="N63" s="88">
        <v>0.05</v>
      </c>
    </row>
    <row r="64" spans="2:14" x14ac:dyDescent="0.3">
      <c r="B64" s="3" t="s">
        <v>263</v>
      </c>
      <c r="C64" s="4">
        <v>0.36754400000000009</v>
      </c>
      <c r="D64" s="4">
        <v>0.32000960000000012</v>
      </c>
      <c r="E64" s="4">
        <v>0.20958983997800007</v>
      </c>
      <c r="F64" s="4">
        <v>0.3133493781162584</v>
      </c>
      <c r="G64" s="4">
        <v>0.363697727252839</v>
      </c>
      <c r="H64" s="49">
        <v>0.27995463699500012</v>
      </c>
      <c r="I64" s="49">
        <v>0.40211997866000004</v>
      </c>
      <c r="J64" s="49">
        <v>0.86339335280005014</v>
      </c>
      <c r="K64" s="49">
        <v>1.63448227901526</v>
      </c>
      <c r="L64" s="4">
        <v>2.5764688565479497</v>
      </c>
      <c r="M64" s="62">
        <v>0</v>
      </c>
      <c r="N64" s="88"/>
    </row>
    <row r="65" spans="2:14" x14ac:dyDescent="0.3">
      <c r="B65" s="3" t="s">
        <v>264</v>
      </c>
      <c r="C65" s="4">
        <v>0.4432499999999997</v>
      </c>
      <c r="D65" s="4">
        <v>0.32209999999999983</v>
      </c>
      <c r="E65" s="4">
        <v>0.18995300000000004</v>
      </c>
      <c r="F65" s="4">
        <v>0.29905929999999969</v>
      </c>
      <c r="G65" s="4">
        <v>0.34572830000000021</v>
      </c>
      <c r="H65" s="49">
        <v>0.40019264000000065</v>
      </c>
      <c r="I65" s="49">
        <v>0.49737500000000012</v>
      </c>
      <c r="J65" s="49">
        <v>1.0551101903209532</v>
      </c>
      <c r="K65" s="49">
        <v>1.5820159869222077</v>
      </c>
      <c r="L65" s="4">
        <v>0.81316819999999979</v>
      </c>
      <c r="M65" s="62">
        <v>9.9998999999999949E-2</v>
      </c>
      <c r="N65" s="88">
        <v>9.9999000000000005E-2</v>
      </c>
    </row>
    <row r="66" spans="2:14" x14ac:dyDescent="0.3">
      <c r="B66" s="3" t="s">
        <v>266</v>
      </c>
      <c r="C66" s="4">
        <v>0.32312000000000007</v>
      </c>
      <c r="D66" s="4">
        <v>0.28545306000000004</v>
      </c>
      <c r="E66" s="4">
        <v>0.24999943532594116</v>
      </c>
      <c r="F66" s="4">
        <v>0.26062186530642495</v>
      </c>
      <c r="G66" s="4">
        <v>0.4567857600078129</v>
      </c>
      <c r="H66" s="49">
        <v>0.33218643394610736</v>
      </c>
      <c r="I66" s="49">
        <v>0.47012110683608821</v>
      </c>
      <c r="J66" s="49">
        <v>0.94140658250000064</v>
      </c>
      <c r="K66" s="49">
        <v>1.4301726544403013</v>
      </c>
      <c r="L66" s="4">
        <v>1.894323702258109</v>
      </c>
      <c r="M66" s="62">
        <v>0</v>
      </c>
      <c r="N66" s="88"/>
    </row>
    <row r="67" spans="2:14" x14ac:dyDescent="0.3">
      <c r="B67" s="3" t="s">
        <v>267</v>
      </c>
      <c r="C67" s="4">
        <v>0.32419681856000016</v>
      </c>
      <c r="D67" s="4">
        <v>0.37875835220650411</v>
      </c>
      <c r="E67" s="4">
        <v>0.24749225039424028</v>
      </c>
      <c r="F67" s="4">
        <v>0.42857523623490668</v>
      </c>
      <c r="G67" s="4">
        <v>0.38904692577444355</v>
      </c>
      <c r="H67" s="49">
        <v>0.3264360225920051</v>
      </c>
      <c r="I67" s="49">
        <v>0.52649363665031279</v>
      </c>
      <c r="J67" s="49">
        <v>0.83750812147821252</v>
      </c>
      <c r="K67" s="49">
        <v>1.3912407431684426</v>
      </c>
      <c r="L67" s="4">
        <v>2.2438297325487362</v>
      </c>
      <c r="M67" s="62">
        <v>0</v>
      </c>
      <c r="N67" s="88"/>
    </row>
    <row r="68" spans="2:14" x14ac:dyDescent="0.3">
      <c r="B68" s="5" t="s">
        <v>268</v>
      </c>
      <c r="C68" s="6">
        <v>0.39830625000000031</v>
      </c>
      <c r="D68" s="6">
        <v>0.19999999999999996</v>
      </c>
      <c r="E68" s="6">
        <v>0.28800040320000009</v>
      </c>
      <c r="F68" s="6">
        <v>0.25580000000000003</v>
      </c>
      <c r="G68" s="6">
        <v>0.45151987904000035</v>
      </c>
      <c r="H68" s="51">
        <v>0.27600244772000027</v>
      </c>
      <c r="I68" s="51">
        <v>0.46256109175000026</v>
      </c>
      <c r="J68" s="51">
        <v>0.78750089867341933</v>
      </c>
      <c r="K68" s="49">
        <v>0.98244551400880287</v>
      </c>
      <c r="L68" s="4">
        <v>2.5730143029820929</v>
      </c>
      <c r="M68" s="62">
        <v>0</v>
      </c>
      <c r="N68" s="88"/>
    </row>
    <row r="69" spans="2:14" x14ac:dyDescent="0.3">
      <c r="B69" s="31" t="s">
        <v>187</v>
      </c>
      <c r="C69" s="32">
        <f>+SUMPRODUCT(C71:C83,'Empleo ISS'!C71:C83)/'Empleo ISS'!C69</f>
        <v>0.46490596621661423</v>
      </c>
      <c r="D69" s="32">
        <f>+SUMPRODUCT(D71:D83,'Empleo ISS'!D71:D83)/'Empleo ISS'!D69</f>
        <v>0.32267619845228229</v>
      </c>
      <c r="E69" s="32">
        <f>+SUMPRODUCT(E71:E83,'Empleo ISS'!E71:E83)/'Empleo ISS'!E69</f>
        <v>0.29375958755211856</v>
      </c>
      <c r="F69" s="32">
        <f>+SUMPRODUCT(F71:F83,'Empleo ISS'!F71:F83)/'Empleo ISS'!F69</f>
        <v>0.32615435241285662</v>
      </c>
      <c r="G69" s="32">
        <f>+SUMPRODUCT(G71:G83,'Empleo ISS'!G71:G83)/'Empleo ISS'!G69</f>
        <v>0.3956589181439244</v>
      </c>
      <c r="H69" s="32">
        <f>+SUMPRODUCT(H71:H83,'Empleo ISS'!H71:H83)/'Empleo ISS'!H69</f>
        <v>0.25541863671763904</v>
      </c>
      <c r="I69" s="32">
        <f>+SUMPRODUCT(I71:I83,'Empleo ISS'!I71:I83)/'Empleo ISS'!I69</f>
        <v>0.5427267095056203</v>
      </c>
      <c r="J69" s="32">
        <f>+SUMPRODUCT(J71:J83,'Empleo ISS'!J71:J83)/'Empleo ISS'!J69</f>
        <v>0.89215515893572939</v>
      </c>
      <c r="K69" s="50">
        <f>+SUMPRODUCT(K70:K83,'Empleo ISS'!K70:K83)/'Empleo ISS'!K69</f>
        <v>1.5222771590361712</v>
      </c>
      <c r="L69" s="32">
        <f>+SUMPRODUCT(L70:L83,'Empleo ISS'!L70:L83)/'Empleo ISS'!L69</f>
        <v>1.787641463348125</v>
      </c>
      <c r="M69" s="32">
        <f>+SUMPRODUCT(M70:M83,'Empleo ISS'!M70:M83)/'Empleo ISS'!M69</f>
        <v>2.4221456538762707E-2</v>
      </c>
      <c r="N69" s="87">
        <f>+SUMPRODUCT(N70:N83,'Empleo ISS'!N70:N83)/'Empleo ISS'!N69</f>
        <v>2.4221456538762728E-2</v>
      </c>
    </row>
    <row r="70" spans="2:14" x14ac:dyDescent="0.3">
      <c r="B70" s="3" t="s">
        <v>685</v>
      </c>
      <c r="C70" s="17">
        <v>0</v>
      </c>
      <c r="D70" s="17">
        <v>0</v>
      </c>
      <c r="E70" s="17">
        <v>0</v>
      </c>
      <c r="F70" s="17">
        <v>0</v>
      </c>
      <c r="G70" s="17">
        <v>0</v>
      </c>
      <c r="H70" s="17">
        <v>0</v>
      </c>
      <c r="I70" s="17">
        <v>0</v>
      </c>
      <c r="J70" s="17">
        <v>0</v>
      </c>
      <c r="K70" s="49">
        <v>1.7498506865075494</v>
      </c>
      <c r="L70" s="4">
        <v>1.4896670484967487</v>
      </c>
      <c r="M70" s="62">
        <v>0</v>
      </c>
      <c r="N70" s="88"/>
    </row>
    <row r="71" spans="2:14" x14ac:dyDescent="0.3">
      <c r="B71" s="3" t="s">
        <v>380</v>
      </c>
      <c r="C71" s="4">
        <v>0.38397351405500024</v>
      </c>
      <c r="D71" s="4">
        <v>0.32351457101413894</v>
      </c>
      <c r="E71" s="4">
        <v>0.27137600000000028</v>
      </c>
      <c r="F71" s="4">
        <v>0.30075000000000029</v>
      </c>
      <c r="G71" s="4">
        <v>0.34009564062500042</v>
      </c>
      <c r="H71" s="4">
        <v>0.17178164000000007</v>
      </c>
      <c r="I71" s="4">
        <v>0.46410266200121009</v>
      </c>
      <c r="J71" s="4">
        <v>0.9937056986000008</v>
      </c>
      <c r="K71" s="49">
        <v>1.5918839309409467</v>
      </c>
      <c r="L71" s="4">
        <v>2.2115088705713748</v>
      </c>
      <c r="M71" s="62">
        <v>0</v>
      </c>
      <c r="N71" s="88"/>
    </row>
    <row r="72" spans="2:14" x14ac:dyDescent="0.3">
      <c r="B72" s="3" t="s">
        <v>269</v>
      </c>
      <c r="C72" s="4">
        <v>0.45491239253599969</v>
      </c>
      <c r="D72" s="4">
        <v>0.31663669499999991</v>
      </c>
      <c r="E72" s="4">
        <v>0.27878673395200027</v>
      </c>
      <c r="F72" s="4">
        <v>0.26401563178100029</v>
      </c>
      <c r="G72" s="4">
        <v>0.3509367987500005</v>
      </c>
      <c r="H72" s="49">
        <v>0.33826064900000041</v>
      </c>
      <c r="I72" s="49">
        <v>0.53397066571629703</v>
      </c>
      <c r="J72" s="49">
        <v>0.80890339326923089</v>
      </c>
      <c r="K72" s="49">
        <v>1.6181978865393094</v>
      </c>
      <c r="L72" s="4">
        <v>2.1966917315647425</v>
      </c>
      <c r="M72" s="62">
        <v>0</v>
      </c>
      <c r="N72" s="88"/>
    </row>
    <row r="73" spans="2:14" x14ac:dyDescent="0.3">
      <c r="B73" s="3" t="s">
        <v>270</v>
      </c>
      <c r="C73" s="4">
        <v>0.32835722000000023</v>
      </c>
      <c r="D73" s="4">
        <v>0.67554383083750014</v>
      </c>
      <c r="E73" s="4">
        <v>0.35196749016875017</v>
      </c>
      <c r="F73" s="4">
        <v>0.33705687500000026</v>
      </c>
      <c r="G73" s="4">
        <v>0.33935704280000056</v>
      </c>
      <c r="H73" s="49">
        <v>0.39755000000000051</v>
      </c>
      <c r="I73" s="49">
        <v>0.33100000000000041</v>
      </c>
      <c r="J73" s="49">
        <v>1.1898060800000003</v>
      </c>
      <c r="K73" s="49">
        <v>1.4251766288749992</v>
      </c>
      <c r="L73" s="4">
        <v>1.3865889279314603</v>
      </c>
      <c r="M73" s="62">
        <v>0</v>
      </c>
      <c r="N73" s="88"/>
    </row>
    <row r="74" spans="2:14" x14ac:dyDescent="0.3">
      <c r="B74" s="3" t="s">
        <v>271</v>
      </c>
      <c r="C74" s="4">
        <v>0.4310572399999999</v>
      </c>
      <c r="D74" s="4">
        <v>0.20007717500000033</v>
      </c>
      <c r="E74" s="4">
        <v>0.21330000000000005</v>
      </c>
      <c r="F74" s="4">
        <v>0.26573263710399986</v>
      </c>
      <c r="G74" s="4">
        <v>0.35922867300000028</v>
      </c>
      <c r="H74" s="49">
        <v>0.16670000000000007</v>
      </c>
      <c r="I74" s="49">
        <v>0.92910924162672792</v>
      </c>
      <c r="J74" s="49">
        <v>0.75636179198349729</v>
      </c>
      <c r="K74" s="49">
        <v>2.0257672019830211</v>
      </c>
      <c r="L74" s="4">
        <v>1.6978997678795018</v>
      </c>
      <c r="M74" s="62">
        <v>0.15419999999999989</v>
      </c>
      <c r="N74" s="88">
        <v>0.1542</v>
      </c>
    </row>
    <row r="75" spans="2:14" x14ac:dyDescent="0.3">
      <c r="B75" s="3" t="s">
        <v>272</v>
      </c>
      <c r="C75" s="4">
        <v>0.3748747075387</v>
      </c>
      <c r="D75" s="4">
        <v>0.37008318776679006</v>
      </c>
      <c r="E75" s="4">
        <v>0.35159747918601392</v>
      </c>
      <c r="F75" s="4">
        <v>0.22865219968549755</v>
      </c>
      <c r="G75" s="4">
        <v>0.4329262655958559</v>
      </c>
      <c r="H75" s="49">
        <v>8.8999999999999968E-2</v>
      </c>
      <c r="I75" s="49">
        <v>0.4957444760958698</v>
      </c>
      <c r="J75" s="49">
        <v>0.48272815999999996</v>
      </c>
      <c r="K75" s="49">
        <v>1.0700569820528654</v>
      </c>
      <c r="L75" s="4">
        <v>2.6920182077133004</v>
      </c>
      <c r="M75" s="62">
        <v>0</v>
      </c>
      <c r="N75" s="88"/>
    </row>
    <row r="76" spans="2:14" x14ac:dyDescent="0.3">
      <c r="B76" s="3" t="s">
        <v>246</v>
      </c>
      <c r="C76" s="4">
        <v>0.53440717172452623</v>
      </c>
      <c r="D76" s="4">
        <v>0.24188794999999974</v>
      </c>
      <c r="E76" s="4">
        <v>0.44365142600000018</v>
      </c>
      <c r="F76" s="4">
        <v>0.36745891060625024</v>
      </c>
      <c r="G76" s="4">
        <v>0.50545645626035252</v>
      </c>
      <c r="H76" s="49">
        <v>0.28232139875840012</v>
      </c>
      <c r="I76" s="49">
        <v>0.54617822210600098</v>
      </c>
      <c r="J76" s="49">
        <v>0.79501807810160074</v>
      </c>
      <c r="K76" s="49">
        <v>1.7668811248314769</v>
      </c>
      <c r="L76" s="4">
        <v>1.7028914288212711</v>
      </c>
      <c r="M76" s="62">
        <v>8.9299999999999935E-2</v>
      </c>
      <c r="N76" s="88">
        <v>8.9300000000000004E-2</v>
      </c>
    </row>
    <row r="77" spans="2:14" x14ac:dyDescent="0.3">
      <c r="B77" s="3" t="s">
        <v>274</v>
      </c>
      <c r="C77" s="4">
        <v>0.47616024228397813</v>
      </c>
      <c r="D77" s="4">
        <v>0.36906333823999993</v>
      </c>
      <c r="E77" s="4">
        <v>0.27386712057500007</v>
      </c>
      <c r="F77" s="4">
        <v>0.27119309450000029</v>
      </c>
      <c r="G77" s="4">
        <v>0.42365275378917922</v>
      </c>
      <c r="H77" s="49">
        <v>0.33124201100000028</v>
      </c>
      <c r="I77" s="49">
        <v>0.3313630000000003</v>
      </c>
      <c r="J77" s="49">
        <v>0.93696111836966289</v>
      </c>
      <c r="K77" s="49">
        <v>1.22671301388965</v>
      </c>
      <c r="L77" s="4">
        <v>2.9875977970950003</v>
      </c>
      <c r="M77" s="62">
        <v>0</v>
      </c>
      <c r="N77" s="88"/>
    </row>
    <row r="78" spans="2:14" x14ac:dyDescent="0.3">
      <c r="B78" s="3" t="s">
        <v>275</v>
      </c>
      <c r="C78" s="4">
        <v>0.3874221350176843</v>
      </c>
      <c r="D78" s="4">
        <v>0.42198772465284384</v>
      </c>
      <c r="E78" s="4">
        <v>0.26885037763588304</v>
      </c>
      <c r="F78" s="4">
        <v>0.18717021631599984</v>
      </c>
      <c r="G78" s="4">
        <v>0.43969239645440017</v>
      </c>
      <c r="H78" s="49">
        <v>0.17147310000000004</v>
      </c>
      <c r="I78" s="49">
        <v>0.33681390191899996</v>
      </c>
      <c r="J78" s="49">
        <v>1.2591907571335832</v>
      </c>
      <c r="K78" s="49">
        <v>1.233501140906236</v>
      </c>
      <c r="L78" s="4">
        <v>2.1042289824702158</v>
      </c>
      <c r="M78" s="62">
        <v>0</v>
      </c>
      <c r="N78" s="88"/>
    </row>
    <row r="79" spans="2:14" x14ac:dyDescent="0.3">
      <c r="B79" s="3" t="s">
        <v>276</v>
      </c>
      <c r="C79" s="4">
        <v>0.3248614641680001</v>
      </c>
      <c r="D79" s="4">
        <v>0.32773566127999976</v>
      </c>
      <c r="E79" s="4">
        <v>0.28081228620799981</v>
      </c>
      <c r="F79" s="4">
        <v>0.27166398075432774</v>
      </c>
      <c r="G79" s="4">
        <v>0.54044496484104143</v>
      </c>
      <c r="H79" s="49">
        <v>0.30438448491338255</v>
      </c>
      <c r="I79" s="49">
        <v>0.54755515970828772</v>
      </c>
      <c r="J79" s="49">
        <v>0.94279298577745929</v>
      </c>
      <c r="K79" s="49">
        <v>1.574059234518149</v>
      </c>
      <c r="L79" s="4">
        <v>0.91575552291200091</v>
      </c>
      <c r="M79" s="62">
        <v>0</v>
      </c>
      <c r="N79" s="88"/>
    </row>
    <row r="80" spans="2:14" x14ac:dyDescent="0.3">
      <c r="B80" s="3" t="s">
        <v>277</v>
      </c>
      <c r="C80" s="4">
        <v>0.37501954376756808</v>
      </c>
      <c r="D80" s="4">
        <v>0.27798617763125022</v>
      </c>
      <c r="E80" s="4">
        <v>0.33839719999999995</v>
      </c>
      <c r="F80" s="4">
        <v>0.38524660059986893</v>
      </c>
      <c r="G80" s="4">
        <v>0.27582219104600014</v>
      </c>
      <c r="H80" s="49">
        <v>0.36137553411199996</v>
      </c>
      <c r="I80" s="49">
        <v>0.44761580510112697</v>
      </c>
      <c r="J80" s="49">
        <v>0.77339532723211302</v>
      </c>
      <c r="K80" s="49">
        <v>1.2053018792387382</v>
      </c>
      <c r="L80" s="4">
        <v>1.6936868490233454</v>
      </c>
      <c r="M80" s="62">
        <v>0</v>
      </c>
      <c r="N80" s="88"/>
    </row>
    <row r="81" spans="2:14" x14ac:dyDescent="0.3">
      <c r="B81" s="3" t="s">
        <v>278</v>
      </c>
      <c r="C81" s="4">
        <v>0.31866371935999993</v>
      </c>
      <c r="D81" s="4">
        <v>0.33467374462881727</v>
      </c>
      <c r="E81" s="4">
        <v>0.30429180303010583</v>
      </c>
      <c r="F81" s="4">
        <v>0.4522857635144395</v>
      </c>
      <c r="G81" s="4">
        <v>0.34656213163427885</v>
      </c>
      <c r="H81" s="49">
        <v>0.28144412269999974</v>
      </c>
      <c r="I81" s="49">
        <v>0.516690040574457</v>
      </c>
      <c r="J81" s="49">
        <v>0.99977091860600553</v>
      </c>
      <c r="K81" s="49">
        <v>1.3566221627902717</v>
      </c>
      <c r="L81" s="4">
        <v>1.5425568442172874</v>
      </c>
      <c r="M81" s="62">
        <v>0</v>
      </c>
      <c r="N81" s="88"/>
    </row>
    <row r="82" spans="2:14" x14ac:dyDescent="0.3">
      <c r="B82" s="3" t="s">
        <v>279</v>
      </c>
      <c r="C82" s="4">
        <v>1.3685151810110221</v>
      </c>
      <c r="D82" s="4">
        <v>0.31710921757999988</v>
      </c>
      <c r="E82" s="4">
        <v>0.25863751999999995</v>
      </c>
      <c r="F82" s="4">
        <v>0.34028306616221293</v>
      </c>
      <c r="G82" s="4">
        <v>0.49717576857093637</v>
      </c>
      <c r="H82" s="49">
        <v>0.28992805010999989</v>
      </c>
      <c r="I82" s="49">
        <v>0.50410575844796202</v>
      </c>
      <c r="J82" s="49">
        <v>0.99661055298813039</v>
      </c>
      <c r="K82" s="49">
        <v>1.9999635293066325</v>
      </c>
      <c r="L82" s="4">
        <v>1.5234490180003517</v>
      </c>
      <c r="M82" s="62">
        <v>0</v>
      </c>
      <c r="N82" s="88"/>
    </row>
    <row r="83" spans="2:14" x14ac:dyDescent="0.3">
      <c r="B83" s="5" t="s">
        <v>280</v>
      </c>
      <c r="C83" s="6">
        <v>0.30034933999999991</v>
      </c>
      <c r="D83" s="6">
        <v>0.36944783716399998</v>
      </c>
      <c r="E83" s="6">
        <v>0.31770564452799999</v>
      </c>
      <c r="F83" s="6">
        <v>0.30362281123400003</v>
      </c>
      <c r="G83" s="6">
        <v>0.43333624578199981</v>
      </c>
      <c r="H83" s="51">
        <v>0.51747705699800006</v>
      </c>
      <c r="I83" s="51">
        <v>0.4514940559980003</v>
      </c>
      <c r="J83" s="51">
        <v>0.98755057073300034</v>
      </c>
      <c r="K83" s="49">
        <v>1.4747937499999999</v>
      </c>
      <c r="L83" s="4">
        <v>1.5941890304000004</v>
      </c>
      <c r="M83" s="62">
        <v>0</v>
      </c>
      <c r="N83" s="88"/>
    </row>
    <row r="84" spans="2:14" x14ac:dyDescent="0.3">
      <c r="B84" s="31" t="s">
        <v>189</v>
      </c>
      <c r="C84" s="32">
        <f>+SUMPRODUCT(C85,'Empleo ISS'!C85)/'Empleo ISS'!C84</f>
        <v>0.60975940176800014</v>
      </c>
      <c r="D84" s="32">
        <f>+SUMPRODUCT(D85,'Empleo ISS'!D85)/'Empleo ISS'!D84</f>
        <v>8.408900000000008E-2</v>
      </c>
      <c r="E84" s="32">
        <f>+SUMPRODUCT(E85,'Empleo ISS'!E85)/'Empleo ISS'!E84</f>
        <v>0.25423458979400015</v>
      </c>
      <c r="F84" s="32">
        <f>+SUMPRODUCT(F85,'Empleo ISS'!F85)/'Empleo ISS'!F84</f>
        <v>0.41584770800000026</v>
      </c>
      <c r="G84" s="32">
        <f>+SUMPRODUCT(G85,'Empleo ISS'!G85)/'Empleo ISS'!G84</f>
        <v>0.33100000000000041</v>
      </c>
      <c r="H84" s="50">
        <f>+SUMPRODUCT(H85,'Empleo ISS'!H85)/'Empleo ISS'!H84</f>
        <v>0.21690814999999986</v>
      </c>
      <c r="I84" s="50">
        <f>+SUMPRODUCT(I85,'Empleo ISS'!I85)/'Empleo ISS'!I84</f>
        <v>0.40248612249999982</v>
      </c>
      <c r="J84" s="50">
        <f>+SUMPRODUCT(J85,'Empleo ISS'!J85)/'Empleo ISS'!J84</f>
        <v>0.80123838927294355</v>
      </c>
      <c r="K84" s="50">
        <f>+SUMPRODUCT(K85,'Empleo ISS'!K85)/'Empleo ISS'!K84</f>
        <v>1.3428894225000008</v>
      </c>
      <c r="L84" s="32">
        <f>+SUMPRODUCT(L85,'Empleo ISS'!L85)/'Empleo ISS'!L84</f>
        <v>1.6783027165289595</v>
      </c>
      <c r="M84" s="32">
        <f>+SUMPRODUCT(M85,'Empleo ISS'!M85)/'Empleo ISS'!M84</f>
        <v>0</v>
      </c>
      <c r="N84" s="87">
        <f>+N85</f>
        <v>0</v>
      </c>
    </row>
    <row r="85" spans="2:14" x14ac:dyDescent="0.3">
      <c r="B85" s="5" t="s">
        <v>281</v>
      </c>
      <c r="C85" s="6">
        <v>0.60975940176800014</v>
      </c>
      <c r="D85" s="6">
        <v>8.408900000000008E-2</v>
      </c>
      <c r="E85" s="6">
        <v>0.25423458979400015</v>
      </c>
      <c r="F85" s="6">
        <v>0.41584770800000026</v>
      </c>
      <c r="G85" s="6">
        <v>0.33100000000000041</v>
      </c>
      <c r="H85" s="51">
        <v>0.21690814999999986</v>
      </c>
      <c r="I85" s="51">
        <v>0.40248612249999982</v>
      </c>
      <c r="J85" s="51">
        <v>0.80123838927294355</v>
      </c>
      <c r="K85" s="49">
        <v>1.3428894225000008</v>
      </c>
      <c r="L85" s="4">
        <v>1.6783027165289597</v>
      </c>
      <c r="M85" s="62">
        <v>0</v>
      </c>
      <c r="N85" s="88"/>
    </row>
    <row r="86" spans="2:14" x14ac:dyDescent="0.3">
      <c r="B86" s="31" t="s">
        <v>190</v>
      </c>
      <c r="C86" s="32">
        <f>+SUMPRODUCT(C87:C90,'Empleo ISS'!C87:C90)/'Empleo ISS'!C86</f>
        <v>0.34107567986348547</v>
      </c>
      <c r="D86" s="32">
        <f>+SUMPRODUCT(D87:D90,'Empleo ISS'!D87:D90)/'Empleo ISS'!D86</f>
        <v>0.37544247117180379</v>
      </c>
      <c r="E86" s="32">
        <f>+SUMPRODUCT(E87:E90,'Empleo ISS'!E87:E90)/'Empleo ISS'!E86</f>
        <v>0.25071104344739892</v>
      </c>
      <c r="F86" s="32">
        <f>+SUMPRODUCT(F87:F90,'Empleo ISS'!F87:F90)/'Empleo ISS'!F86</f>
        <v>0.27339646188515104</v>
      </c>
      <c r="G86" s="32">
        <f>+SUMPRODUCT(G87:G90,'Empleo ISS'!G87:G90)/'Empleo ISS'!G86</f>
        <v>0.44603308532317992</v>
      </c>
      <c r="H86" s="50">
        <f>+SUMPRODUCT(H87:H90,'Empleo ISS'!H87:H90)/'Empleo ISS'!H86</f>
        <v>0.24896476936636019</v>
      </c>
      <c r="I86" s="50">
        <f>+SUMPRODUCT(I87:I90,'Empleo ISS'!I87:I90)/'Empleo ISS'!I86</f>
        <v>0.51029852028107492</v>
      </c>
      <c r="J86" s="50">
        <f>+SUMPRODUCT(J87:J90,'Empleo ISS'!J87:J90)/'Empleo ISS'!J86</f>
        <v>0.95331816746147202</v>
      </c>
      <c r="K86" s="50">
        <f>+SUMPRODUCT(K87:K90,'Empleo ISS'!K87:K90)/'Empleo ISS'!K86</f>
        <v>1.430403989055582</v>
      </c>
      <c r="L86" s="32">
        <f>+SUMPRODUCT(L87:L90,'Empleo ISS'!L87:L90)/'Empleo ISS'!L86</f>
        <v>1.6464117854715181</v>
      </c>
      <c r="M86" s="32">
        <f>+SUMPRODUCT(M87:M90,'Empleo ISS'!M87:M90)/'Empleo ISS'!M86</f>
        <v>3.4974812903225815E-2</v>
      </c>
      <c r="N86" s="87">
        <f>+SUMPRODUCT(N87:N90,'Empleo ISS'!N87:N90)/'Empleo ISS'!N86</f>
        <v>3.4974812903225801E-2</v>
      </c>
    </row>
    <row r="87" spans="2:14" x14ac:dyDescent="0.3">
      <c r="B87" s="3" t="s">
        <v>282</v>
      </c>
      <c r="C87" s="4">
        <v>0.33100000000000041</v>
      </c>
      <c r="D87" s="4">
        <v>0.38554337000045069</v>
      </c>
      <c r="E87" s="4">
        <v>0.31180722091219426</v>
      </c>
      <c r="F87" s="4">
        <v>0.24932119058587365</v>
      </c>
      <c r="G87" s="4">
        <v>0.61049098985373584</v>
      </c>
      <c r="H87" s="49">
        <v>0.36999611462374626</v>
      </c>
      <c r="I87" s="49">
        <v>0.47486973775369812</v>
      </c>
      <c r="J87" s="49">
        <v>0.69138248286917148</v>
      </c>
      <c r="K87" s="49">
        <v>1.0776996354063959</v>
      </c>
      <c r="L87" s="4">
        <v>1.6113250970963766</v>
      </c>
      <c r="M87" s="62">
        <v>0</v>
      </c>
      <c r="N87" s="88"/>
    </row>
    <row r="88" spans="2:14" x14ac:dyDescent="0.3">
      <c r="B88" s="3" t="s">
        <v>283</v>
      </c>
      <c r="C88" s="4">
        <v>0.35000000000000009</v>
      </c>
      <c r="D88" s="4">
        <v>0.35051838591999984</v>
      </c>
      <c r="E88" s="4">
        <v>0.22796959191373189</v>
      </c>
      <c r="F88" s="4">
        <v>0.27580713733663043</v>
      </c>
      <c r="G88" s="4">
        <v>0.40335125822683038</v>
      </c>
      <c r="H88" s="49">
        <v>0.21868471984005255</v>
      </c>
      <c r="I88" s="49">
        <v>0.51435396521121479</v>
      </c>
      <c r="J88" s="49">
        <v>1.0432200742626021</v>
      </c>
      <c r="K88" s="49">
        <v>1.536470554521689</v>
      </c>
      <c r="L88" s="4">
        <v>1.7075016056191785</v>
      </c>
      <c r="M88" s="62">
        <v>5.2632000000000012E-2</v>
      </c>
      <c r="N88" s="88">
        <v>5.2631999999999998E-2</v>
      </c>
    </row>
    <row r="89" spans="2:14" x14ac:dyDescent="0.3">
      <c r="B89" s="3" t="s">
        <v>284</v>
      </c>
      <c r="C89" s="4">
        <v>0.32835722000000023</v>
      </c>
      <c r="D89" s="4">
        <v>0.56643108374999995</v>
      </c>
      <c r="E89" s="4">
        <v>0.29693678038400018</v>
      </c>
      <c r="F89" s="4">
        <v>0.35649277096954246</v>
      </c>
      <c r="G89" s="4">
        <v>0.38864691998826983</v>
      </c>
      <c r="H89" s="49">
        <v>0.31003229173895575</v>
      </c>
      <c r="I89" s="49">
        <v>0.65934093033839281</v>
      </c>
      <c r="J89" s="49">
        <v>0.83589309404362599</v>
      </c>
      <c r="K89" s="49">
        <v>1.5645912061179477</v>
      </c>
      <c r="L89" s="4">
        <v>1.1143748861603218</v>
      </c>
      <c r="M89" s="62">
        <v>0</v>
      </c>
      <c r="N89" s="88"/>
    </row>
    <row r="90" spans="2:14" x14ac:dyDescent="0.3">
      <c r="B90" s="3" t="s">
        <v>285</v>
      </c>
      <c r="C90" s="4">
        <v>0.30114848472542799</v>
      </c>
      <c r="D90" s="4">
        <v>0.37240999999999991</v>
      </c>
      <c r="E90" s="4">
        <v>0.23735040000000018</v>
      </c>
      <c r="F90" s="4">
        <v>0.22364000000000028</v>
      </c>
      <c r="G90" s="4">
        <v>0.48394894739666294</v>
      </c>
      <c r="H90" s="49">
        <v>0.18434900304207513</v>
      </c>
      <c r="I90" s="49">
        <v>0.40712500454743727</v>
      </c>
      <c r="J90" s="49">
        <v>0.95593682972088834</v>
      </c>
      <c r="K90" s="49">
        <v>1.2335792155829881</v>
      </c>
      <c r="L90" s="4">
        <v>1.7930806334867255</v>
      </c>
      <c r="M90" s="62">
        <v>0</v>
      </c>
      <c r="N90" s="88"/>
    </row>
    <row r="91" spans="2:14" x14ac:dyDescent="0.3">
      <c r="B91" s="31" t="s">
        <v>191</v>
      </c>
      <c r="C91" s="32">
        <f>+SUMPRODUCT(C92:C104,'Empleo ISS'!C92:C104)/'Empleo ISS'!C91</f>
        <v>0.3981706397648424</v>
      </c>
      <c r="D91" s="32">
        <f>+SUMPRODUCT(D92:D104,'Empleo ISS'!D92:D104)/'Empleo ISS'!D91</f>
        <v>0.3228599316324936</v>
      </c>
      <c r="E91" s="32">
        <f>+SUMPRODUCT(E92:E104,'Empleo ISS'!E92:E104)/'Empleo ISS'!E91</f>
        <v>0.29288671781629699</v>
      </c>
      <c r="F91" s="32">
        <f>+SUMPRODUCT(F92:F104,'Empleo ISS'!F92:F104)/'Empleo ISS'!F91</f>
        <v>0.38858033464205266</v>
      </c>
      <c r="G91" s="32">
        <f>+SUMPRODUCT(G92:G104,'Empleo ISS'!G92:G104)/'Empleo ISS'!G91</f>
        <v>0.44906878506520997</v>
      </c>
      <c r="H91" s="50">
        <f>+SUMPRODUCT(H92:H104,'Empleo ISS'!H92:H104)/'Empleo ISS'!H91</f>
        <v>0.14713872207228515</v>
      </c>
      <c r="I91" s="50">
        <f>+SUMPRODUCT(I92:I104,'Empleo ISS'!I92:I104)/'Empleo ISS'!I91</f>
        <v>0.52280561880041754</v>
      </c>
      <c r="J91" s="50">
        <f>+SUMPRODUCT(J92:J104,'Empleo ISS'!J92:J104)/'Empleo ISS'!J91</f>
        <v>1.0972102463448727</v>
      </c>
      <c r="K91" s="50">
        <f>+SUMPRODUCT(K92:K104,'Empleo ISS'!K92:K104)/'Empleo ISS'!K91</f>
        <v>1.5685573370254915</v>
      </c>
      <c r="L91" s="32">
        <f>+SUMPRODUCT(L92:L105,'Empleo ISS'!L92:L105)/'Empleo ISS'!L91</f>
        <v>1.6622189283092617</v>
      </c>
      <c r="M91" s="32">
        <f>+SUMPRODUCT(M92:M105,'Empleo ISS'!M92:M105)/'Empleo ISS'!M91</f>
        <v>7.2285028571428572E-2</v>
      </c>
      <c r="N91" s="87">
        <f>+SUMPRODUCT(N92:N105,'Empleo ISS'!N92:N105)/'Empleo ISS'!N91</f>
        <v>7.2285028571428558E-2</v>
      </c>
    </row>
    <row r="92" spans="2:14" x14ac:dyDescent="0.3">
      <c r="B92" s="3" t="s">
        <v>286</v>
      </c>
      <c r="C92" s="4">
        <v>0.21925413256400006</v>
      </c>
      <c r="D92" s="4">
        <v>0.62730133786071707</v>
      </c>
      <c r="E92" s="4">
        <v>0.36326479503003628</v>
      </c>
      <c r="F92" s="4">
        <v>0.20596078594916367</v>
      </c>
      <c r="G92" s="4">
        <v>0.24658010897361526</v>
      </c>
      <c r="H92" s="49">
        <v>0.29441823976579684</v>
      </c>
      <c r="I92" s="49">
        <v>0.28627559402544511</v>
      </c>
      <c r="J92" s="49">
        <v>0.73192838886459644</v>
      </c>
      <c r="K92" s="49">
        <v>1.3866918193642346</v>
      </c>
      <c r="L92" s="4">
        <v>1.7013951730804218</v>
      </c>
      <c r="M92" s="62">
        <v>0.28919699999999993</v>
      </c>
      <c r="N92" s="88">
        <v>0.28919699999999998</v>
      </c>
    </row>
    <row r="93" spans="2:14" x14ac:dyDescent="0.3">
      <c r="B93" s="3" t="s">
        <v>287</v>
      </c>
      <c r="C93" s="4">
        <v>0.35999797945072975</v>
      </c>
      <c r="D93" s="4">
        <v>0.32999996008196009</v>
      </c>
      <c r="E93" s="4">
        <v>0.25549347624020013</v>
      </c>
      <c r="F93" s="4">
        <v>0.5845608210386366</v>
      </c>
      <c r="G93" s="4">
        <v>0.45694905692649268</v>
      </c>
      <c r="H93" s="49">
        <v>0.34612930550094556</v>
      </c>
      <c r="I93" s="49">
        <v>0.508997185121566</v>
      </c>
      <c r="J93" s="49">
        <v>0.87768097515976651</v>
      </c>
      <c r="K93" s="49">
        <v>1.5802073909981615</v>
      </c>
      <c r="L93" s="4">
        <v>1.6598526937456684</v>
      </c>
      <c r="M93" s="62">
        <v>5.6821999999999928E-2</v>
      </c>
      <c r="N93" s="88">
        <v>5.6821999999999998E-2</v>
      </c>
    </row>
    <row r="94" spans="2:14" x14ac:dyDescent="0.3">
      <c r="B94" s="3" t="s">
        <v>288</v>
      </c>
      <c r="C94" s="4">
        <v>0.33999929380938054</v>
      </c>
      <c r="D94" s="4">
        <v>0.14999999999999991</v>
      </c>
      <c r="E94" s="4">
        <v>0.30203554777095221</v>
      </c>
      <c r="F94" s="4">
        <v>0.28147175278874426</v>
      </c>
      <c r="G94" s="4">
        <v>0.44648241921103904</v>
      </c>
      <c r="H94" s="49">
        <v>4.1712721036542666E-2</v>
      </c>
      <c r="I94" s="49">
        <v>0.60420981990360101</v>
      </c>
      <c r="J94" s="49">
        <v>0.98835998231203526</v>
      </c>
      <c r="K94" s="49">
        <v>1.5583382173234432</v>
      </c>
      <c r="L94" s="4">
        <v>1.2720107040339235</v>
      </c>
      <c r="M94" s="62">
        <v>7.1396000000000015E-2</v>
      </c>
      <c r="N94" s="88">
        <v>7.1396000000000001E-2</v>
      </c>
    </row>
    <row r="95" spans="2:14" x14ac:dyDescent="0.3">
      <c r="B95" s="3" t="s">
        <v>711</v>
      </c>
      <c r="C95" s="4">
        <v>1.1544456530005127</v>
      </c>
      <c r="D95" s="4">
        <v>4.9459999999998949E-3</v>
      </c>
      <c r="E95" s="4">
        <v>0.21665000000000001</v>
      </c>
      <c r="F95" s="4">
        <v>0.5116587189193158</v>
      </c>
      <c r="G95" s="4">
        <v>0.24797847456799982</v>
      </c>
      <c r="H95" s="49">
        <v>-0.25739599544199998</v>
      </c>
      <c r="I95" s="49">
        <v>1.3958943105435453</v>
      </c>
      <c r="J95" s="49">
        <v>0.75911821834691318</v>
      </c>
      <c r="K95" s="49">
        <v>1.3263929258265281</v>
      </c>
      <c r="L95" s="4">
        <v>2.2643258247621838</v>
      </c>
      <c r="M95" s="62">
        <v>6.0000000000000053E-2</v>
      </c>
      <c r="N95" s="88">
        <v>0.06</v>
      </c>
    </row>
    <row r="96" spans="2:14" x14ac:dyDescent="0.3">
      <c r="B96" s="3" t="s">
        <v>290</v>
      </c>
      <c r="C96" s="4">
        <v>0.3883622378975391</v>
      </c>
      <c r="D96" s="4">
        <v>6.1101000000000072E-2</v>
      </c>
      <c r="E96" s="4">
        <v>0.45099026008666421</v>
      </c>
      <c r="F96" s="4">
        <v>0.28890686037633317</v>
      </c>
      <c r="G96" s="4">
        <v>0.42163000362186409</v>
      </c>
      <c r="H96" s="49">
        <v>5.3099999999999925E-2</v>
      </c>
      <c r="I96" s="49">
        <v>1.0020173099501708</v>
      </c>
      <c r="J96" s="49">
        <v>0.91913658170738044</v>
      </c>
      <c r="K96" s="49">
        <v>0.88131675224709616</v>
      </c>
      <c r="L96" s="4">
        <v>1.3039998980805536</v>
      </c>
      <c r="M96" s="62">
        <v>5.209700000000006E-2</v>
      </c>
      <c r="N96" s="88">
        <v>5.2096999999999997E-2</v>
      </c>
    </row>
    <row r="97" spans="2:14" x14ac:dyDescent="0.3">
      <c r="B97" s="3" t="s">
        <v>291</v>
      </c>
      <c r="C97" s="4">
        <v>0.34089999999999998</v>
      </c>
      <c r="D97" s="4">
        <v>0.14999999999999991</v>
      </c>
      <c r="E97" s="4">
        <v>0.45770240000000029</v>
      </c>
      <c r="F97" s="4">
        <v>0.28585216480000031</v>
      </c>
      <c r="G97" s="4">
        <v>0.26772776000000009</v>
      </c>
      <c r="H97" s="49">
        <v>0</v>
      </c>
      <c r="I97" s="49">
        <v>1.1055555119987077</v>
      </c>
      <c r="J97" s="49">
        <v>0.91384882804723211</v>
      </c>
      <c r="K97" s="49">
        <v>0.93847775205079143</v>
      </c>
      <c r="L97" s="4">
        <v>1.2663526608800009</v>
      </c>
      <c r="M97" s="62">
        <v>4.0000000000000036E-2</v>
      </c>
      <c r="N97" s="88">
        <v>0.04</v>
      </c>
    </row>
    <row r="98" spans="2:14" x14ac:dyDescent="0.3">
      <c r="B98" s="3" t="s">
        <v>292</v>
      </c>
      <c r="C98" s="4">
        <v>0.41832536033749279</v>
      </c>
      <c r="D98" s="4">
        <v>0.44983669550913508</v>
      </c>
      <c r="E98" s="4">
        <v>0.29955926648463627</v>
      </c>
      <c r="F98" s="4">
        <v>0.31091869245923198</v>
      </c>
      <c r="G98" s="4">
        <v>0.35873709490163597</v>
      </c>
      <c r="H98" s="49">
        <v>0.29633161071500003</v>
      </c>
      <c r="I98" s="49">
        <v>0.48067578773122155</v>
      </c>
      <c r="J98" s="49">
        <v>0.54453994506856462</v>
      </c>
      <c r="K98" s="49">
        <v>1.2624963591140235</v>
      </c>
      <c r="L98" s="4">
        <v>3.0156978906451251</v>
      </c>
      <c r="M98" s="62">
        <v>0.12078100000000003</v>
      </c>
      <c r="N98" s="88">
        <v>0.120781</v>
      </c>
    </row>
    <row r="99" spans="2:14" x14ac:dyDescent="0.3">
      <c r="B99" s="3" t="s">
        <v>293</v>
      </c>
      <c r="C99" s="4">
        <v>1.0653950880236707</v>
      </c>
      <c r="D99" s="4">
        <v>8.0310677470999847E-2</v>
      </c>
      <c r="E99" s="4">
        <v>0.40427400000000002</v>
      </c>
      <c r="F99" s="4">
        <v>0.36000199999999993</v>
      </c>
      <c r="G99" s="4">
        <v>0.24708400000000008</v>
      </c>
      <c r="H99" s="49">
        <v>0.40259200000000006</v>
      </c>
      <c r="I99" s="49">
        <v>0.31448999999999994</v>
      </c>
      <c r="J99" s="49">
        <v>0.54638857490000015</v>
      </c>
      <c r="K99" s="49">
        <v>0.78530701637000022</v>
      </c>
      <c r="L99" s="4">
        <v>4.0594949644970901</v>
      </c>
      <c r="M99" s="62">
        <v>0.5</v>
      </c>
      <c r="N99" s="88">
        <v>0.5</v>
      </c>
    </row>
    <row r="100" spans="2:14" x14ac:dyDescent="0.3">
      <c r="B100" s="3" t="s">
        <v>294</v>
      </c>
      <c r="C100" s="4">
        <v>0.46258094259383009</v>
      </c>
      <c r="D100" s="4">
        <v>0.35479612434999996</v>
      </c>
      <c r="E100" s="4">
        <v>0.24036438819600003</v>
      </c>
      <c r="F100" s="4">
        <v>0.42638654102688123</v>
      </c>
      <c r="G100" s="4">
        <v>0.41428714051175652</v>
      </c>
      <c r="H100" s="49">
        <v>0.26787665049500009</v>
      </c>
      <c r="I100" s="49">
        <v>0.50582432626005414</v>
      </c>
      <c r="J100" s="49">
        <v>0.76732544947597381</v>
      </c>
      <c r="K100" s="49">
        <v>1.1656043000592562</v>
      </c>
      <c r="L100" s="4">
        <v>3.2037350156234332</v>
      </c>
      <c r="M100" s="62">
        <v>0</v>
      </c>
      <c r="N100" s="88"/>
    </row>
    <row r="101" spans="2:14" x14ac:dyDescent="0.3">
      <c r="B101" s="3" t="s">
        <v>295</v>
      </c>
      <c r="C101" s="4">
        <v>0.39212795722928617</v>
      </c>
      <c r="D101" s="4">
        <v>0.26804966417506293</v>
      </c>
      <c r="E101" s="4">
        <v>0.30609238914158388</v>
      </c>
      <c r="F101" s="4">
        <v>0.21082648169382234</v>
      </c>
      <c r="G101" s="4">
        <v>0.39445001647123679</v>
      </c>
      <c r="H101" s="49">
        <v>0.32393122598438517</v>
      </c>
      <c r="I101" s="49">
        <v>0.52764306509863901</v>
      </c>
      <c r="J101" s="49">
        <v>0.72829755214037784</v>
      </c>
      <c r="K101" s="49">
        <v>1.2396461190185994</v>
      </c>
      <c r="L101" s="4">
        <v>1.5435703680941959</v>
      </c>
      <c r="M101" s="62">
        <v>0.14985099999999996</v>
      </c>
      <c r="N101" s="88">
        <v>0.14985100000000001</v>
      </c>
    </row>
    <row r="102" spans="2:14" x14ac:dyDescent="0.3">
      <c r="B102" s="3" t="s">
        <v>296</v>
      </c>
      <c r="C102" s="4">
        <v>0.34800428290099972</v>
      </c>
      <c r="D102" s="4">
        <v>0.48638145411791678</v>
      </c>
      <c r="E102" s="4">
        <v>0.24130515938228925</v>
      </c>
      <c r="F102" s="4">
        <v>0.36658678429639346</v>
      </c>
      <c r="G102" s="4">
        <v>0.46658984448772389</v>
      </c>
      <c r="H102" s="49">
        <v>0.31650762697244228</v>
      </c>
      <c r="I102" s="49">
        <v>0.46461579939627784</v>
      </c>
      <c r="J102" s="49">
        <v>0.68689273279324325</v>
      </c>
      <c r="K102" s="49">
        <v>1.1674554970801116</v>
      </c>
      <c r="L102" s="4">
        <v>2.4397884985905884</v>
      </c>
      <c r="M102" s="62">
        <v>0</v>
      </c>
      <c r="N102" s="88"/>
    </row>
    <row r="103" spans="2:14" x14ac:dyDescent="0.3">
      <c r="B103" s="3" t="s">
        <v>297</v>
      </c>
      <c r="C103" s="4">
        <v>0.33772647571868863</v>
      </c>
      <c r="D103" s="4">
        <v>0.38087584049830414</v>
      </c>
      <c r="E103" s="4">
        <v>0.27248447644931173</v>
      </c>
      <c r="F103" s="4">
        <v>0.47496970900412849</v>
      </c>
      <c r="G103" s="4">
        <v>0.5349881227361255</v>
      </c>
      <c r="H103" s="49">
        <v>4.9798626757999953E-2</v>
      </c>
      <c r="I103" s="49">
        <v>0.43340565890080662</v>
      </c>
      <c r="J103" s="49">
        <v>1.4900215280451099</v>
      </c>
      <c r="K103" s="49">
        <v>1.8681288691748912</v>
      </c>
      <c r="L103" s="4">
        <v>1.2726247989856074</v>
      </c>
      <c r="M103" s="62">
        <v>3.3851999999999993E-2</v>
      </c>
      <c r="N103" s="88">
        <v>3.3852E-2</v>
      </c>
    </row>
    <row r="104" spans="2:14" x14ac:dyDescent="0.3">
      <c r="B104" s="3" t="s">
        <v>298</v>
      </c>
      <c r="C104" s="4">
        <v>0.25296028822122807</v>
      </c>
      <c r="D104" s="4">
        <v>0.4899771106394557</v>
      </c>
      <c r="E104" s="4">
        <v>0.27602825038235013</v>
      </c>
      <c r="F104" s="4">
        <v>0.27335926397942023</v>
      </c>
      <c r="G104" s="4">
        <v>0.43108624547371188</v>
      </c>
      <c r="H104" s="49">
        <v>0.59444287072716095</v>
      </c>
      <c r="I104" s="49">
        <v>0.4834279297355244</v>
      </c>
      <c r="J104" s="49">
        <v>0.86517431826416558</v>
      </c>
      <c r="K104" s="49">
        <v>1.5388278974315504</v>
      </c>
      <c r="L104" s="4">
        <v>2.0391546381232852</v>
      </c>
      <c r="M104" s="62">
        <v>6.760300000000008E-2</v>
      </c>
      <c r="N104" s="88">
        <v>6.7602999999999996E-2</v>
      </c>
    </row>
    <row r="105" spans="2:14" x14ac:dyDescent="0.3">
      <c r="B105" s="3" t="s">
        <v>705</v>
      </c>
      <c r="C105" s="17">
        <v>0</v>
      </c>
      <c r="D105" s="17">
        <v>0</v>
      </c>
      <c r="E105" s="17">
        <v>0</v>
      </c>
      <c r="F105" s="17">
        <v>0</v>
      </c>
      <c r="G105" s="17">
        <v>0</v>
      </c>
      <c r="H105" s="17">
        <v>0</v>
      </c>
      <c r="I105" s="17">
        <v>0</v>
      </c>
      <c r="J105" s="17">
        <v>0</v>
      </c>
      <c r="K105" s="17">
        <v>0</v>
      </c>
      <c r="L105" s="4">
        <v>0.45015479999999997</v>
      </c>
      <c r="M105" s="62">
        <v>0</v>
      </c>
      <c r="N105" s="88"/>
    </row>
    <row r="106" spans="2:14" x14ac:dyDescent="0.3">
      <c r="B106" s="31" t="s">
        <v>192</v>
      </c>
      <c r="C106" s="32">
        <f>+SUMPRODUCT(C107:C125,'Empleo ISS'!C107:C125)/'Empleo ISS'!C106</f>
        <v>0.34062938816831928</v>
      </c>
      <c r="D106" s="32">
        <f>+SUMPRODUCT(D107:D125,'Empleo ISS'!D107:D125)/'Empleo ISS'!D106</f>
        <v>0.3820916472330918</v>
      </c>
      <c r="E106" s="32">
        <f>+SUMPRODUCT(E107:E125,'Empleo ISS'!E107:E125)/'Empleo ISS'!E106</f>
        <v>0.21664073856239452</v>
      </c>
      <c r="F106" s="32">
        <f>+SUMPRODUCT(F107:F125,'Empleo ISS'!F107:F125)/'Empleo ISS'!F106</f>
        <v>0.2594276615743405</v>
      </c>
      <c r="G106" s="32">
        <f>+SUMPRODUCT(G107:G125,'Empleo ISS'!G107:G125)/'Empleo ISS'!G106</f>
        <v>0.33003409933972822</v>
      </c>
      <c r="H106" s="50">
        <f>+SUMPRODUCT(H107:H125,'Empleo ISS'!H107:H125)/'Empleo ISS'!H106</f>
        <v>0.32107426831907387</v>
      </c>
      <c r="I106" s="50">
        <f>+SUMPRODUCT(I107:I125,'Empleo ISS'!I107:I125)/'Empleo ISS'!I106</f>
        <v>0.43643681794864736</v>
      </c>
      <c r="J106" s="50">
        <f>+SUMPRODUCT(J107:J125,'Empleo ISS'!J107:J125)/'Empleo ISS'!J106</f>
        <v>1.0665850736945288</v>
      </c>
      <c r="K106" s="50">
        <f>+SUMPRODUCT(K107:K125,'Empleo ISS'!K107:K125)/'Empleo ISS'!K106</f>
        <v>1.3622208490746757</v>
      </c>
      <c r="L106" s="32">
        <f>+SUMPRODUCT(L107:L125,'Empleo ISS'!L107:L125)/'Empleo ISS'!L106</f>
        <v>2.0453458139992344</v>
      </c>
      <c r="M106" s="32">
        <f>+SUMPRODUCT(M107:M125,'Empleo ISS'!M107:M125)/'Empleo ISS'!M106</f>
        <v>5.1617184655885634E-2</v>
      </c>
      <c r="N106" s="87">
        <f>+SUMPRODUCT(N107:N125,'Empleo ISS'!N107:N125)/'Empleo ISS'!N106</f>
        <v>5.1617184655885676E-2</v>
      </c>
    </row>
    <row r="107" spans="2:14" x14ac:dyDescent="0.3">
      <c r="B107" s="3" t="s">
        <v>299</v>
      </c>
      <c r="C107" s="4">
        <v>0.32000000000000006</v>
      </c>
      <c r="D107" s="4">
        <v>0.45943008199999991</v>
      </c>
      <c r="E107" s="4">
        <v>0.22220537206999991</v>
      </c>
      <c r="F107" s="4">
        <v>0.21880489539917902</v>
      </c>
      <c r="G107" s="4">
        <v>0.42345253820000028</v>
      </c>
      <c r="H107" s="49">
        <v>0.28142</v>
      </c>
      <c r="I107" s="49">
        <v>0.79394760963687583</v>
      </c>
      <c r="J107" s="49">
        <v>0.84398795078002786</v>
      </c>
      <c r="K107" s="49">
        <v>1.2582375200000002</v>
      </c>
      <c r="L107" s="4">
        <v>1.21504564592369</v>
      </c>
      <c r="M107" s="62">
        <v>5.0000000000000044E-2</v>
      </c>
      <c r="N107" s="88">
        <v>0.05</v>
      </c>
    </row>
    <row r="108" spans="2:14" x14ac:dyDescent="0.3">
      <c r="B108" s="3" t="s">
        <v>300</v>
      </c>
      <c r="C108" s="4">
        <v>0.44654720000000014</v>
      </c>
      <c r="D108" s="4">
        <v>0.38982194000000026</v>
      </c>
      <c r="E108" s="4">
        <v>0.28187284000000012</v>
      </c>
      <c r="F108" s="4">
        <v>0.31213107732186995</v>
      </c>
      <c r="G108" s="4">
        <v>0.40072625000000062</v>
      </c>
      <c r="H108" s="49">
        <v>0.23967305000000017</v>
      </c>
      <c r="I108" s="49">
        <v>0.53914309649210046</v>
      </c>
      <c r="J108" s="49">
        <v>0.9163024999999998</v>
      </c>
      <c r="K108" s="49">
        <v>1.0948399999999996</v>
      </c>
      <c r="L108" s="4">
        <v>1.62867176</v>
      </c>
      <c r="M108" s="62">
        <v>0.19999999999999996</v>
      </c>
      <c r="N108" s="88">
        <v>0.2</v>
      </c>
    </row>
    <row r="109" spans="2:14" x14ac:dyDescent="0.3">
      <c r="B109" s="3" t="s">
        <v>301</v>
      </c>
      <c r="C109" s="4">
        <v>0.34520000000000017</v>
      </c>
      <c r="D109" s="4">
        <v>0.32005280000000003</v>
      </c>
      <c r="E109" s="4">
        <v>0.23042570844799992</v>
      </c>
      <c r="F109" s="4">
        <v>0.18075813000000007</v>
      </c>
      <c r="G109" s="4">
        <v>0.40268744942000012</v>
      </c>
      <c r="H109" s="49">
        <v>0.38164069972800019</v>
      </c>
      <c r="I109" s="49">
        <v>0.40040693422999962</v>
      </c>
      <c r="J109" s="49">
        <v>1.1889467957493656</v>
      </c>
      <c r="K109" s="49">
        <v>1.5495594803687145</v>
      </c>
      <c r="L109" s="4">
        <v>2.1871691772084918</v>
      </c>
      <c r="M109" s="62">
        <v>0</v>
      </c>
      <c r="N109" s="88"/>
    </row>
    <row r="110" spans="2:14" x14ac:dyDescent="0.3">
      <c r="B110" s="3" t="s">
        <v>302</v>
      </c>
      <c r="C110" s="4">
        <v>0.27960844000000007</v>
      </c>
      <c r="D110" s="4">
        <v>0.36243044000000024</v>
      </c>
      <c r="E110" s="4">
        <v>0.40829000000000004</v>
      </c>
      <c r="F110" s="4">
        <v>0.42861576000000001</v>
      </c>
      <c r="G110" s="4">
        <v>0.41475416755400007</v>
      </c>
      <c r="H110" s="49">
        <v>0.44692919240000006</v>
      </c>
      <c r="I110" s="49">
        <v>0.18680559800000007</v>
      </c>
      <c r="J110" s="49">
        <v>0.5551959119840002</v>
      </c>
      <c r="K110" s="49">
        <v>0.89578675999999979</v>
      </c>
      <c r="L110" s="4">
        <v>2.0949678326206569</v>
      </c>
      <c r="M110" s="62">
        <v>0</v>
      </c>
      <c r="N110" s="88"/>
    </row>
    <row r="111" spans="2:14" x14ac:dyDescent="0.3">
      <c r="B111" s="3" t="s">
        <v>303</v>
      </c>
      <c r="C111" s="4">
        <v>0.3354539002200001</v>
      </c>
      <c r="D111" s="4">
        <v>0.29087613007100011</v>
      </c>
      <c r="E111" s="4">
        <v>0.33547298720202967</v>
      </c>
      <c r="F111" s="4">
        <v>0.40677482104481011</v>
      </c>
      <c r="G111" s="4">
        <v>0.43574440625000022</v>
      </c>
      <c r="H111" s="49">
        <v>0.36808150918363913</v>
      </c>
      <c r="I111" s="49">
        <v>0.61205539424468003</v>
      </c>
      <c r="J111" s="49">
        <v>0.77962270062500072</v>
      </c>
      <c r="K111" s="49">
        <v>1.566991889000001</v>
      </c>
      <c r="L111" s="4">
        <v>1.1211995517453133</v>
      </c>
      <c r="M111" s="62">
        <v>0</v>
      </c>
      <c r="N111" s="88"/>
    </row>
    <row r="112" spans="2:14" x14ac:dyDescent="0.3">
      <c r="B112" s="3" t="s">
        <v>305</v>
      </c>
      <c r="C112" s="4">
        <v>0.30059999999999998</v>
      </c>
      <c r="D112" s="4">
        <v>0.54215922125200011</v>
      </c>
      <c r="E112" s="4">
        <v>0.3200951995400001</v>
      </c>
      <c r="F112" s="4">
        <v>0.37995754486999989</v>
      </c>
      <c r="G112" s="4">
        <v>0.31997189984499985</v>
      </c>
      <c r="H112" s="49">
        <v>0.32249999999999979</v>
      </c>
      <c r="I112" s="49">
        <v>0.5730000000000004</v>
      </c>
      <c r="J112" s="49">
        <v>0.88760000000000039</v>
      </c>
      <c r="K112" s="49">
        <v>1.3923363749999997</v>
      </c>
      <c r="L112" s="4">
        <v>2.6772061544075005</v>
      </c>
      <c r="M112" s="62">
        <v>0</v>
      </c>
      <c r="N112" s="88"/>
    </row>
    <row r="113" spans="2:14" x14ac:dyDescent="0.3">
      <c r="B113" s="3" t="s">
        <v>306</v>
      </c>
      <c r="C113" s="4">
        <v>0.32809810049599997</v>
      </c>
      <c r="D113" s="4">
        <v>0.32894404482499984</v>
      </c>
      <c r="E113" s="4">
        <v>0.32942761591999958</v>
      </c>
      <c r="F113" s="4">
        <v>0.3305159010359997</v>
      </c>
      <c r="G113" s="4">
        <v>0.31905680236000022</v>
      </c>
      <c r="H113" s="49">
        <v>0.32163149038861971</v>
      </c>
      <c r="I113" s="49">
        <v>0.4548605849780325</v>
      </c>
      <c r="J113" s="49">
        <v>0.71049225852540632</v>
      </c>
      <c r="K113" s="49">
        <v>1.190699926417635</v>
      </c>
      <c r="L113" s="4">
        <v>1.5821340710766867</v>
      </c>
      <c r="M113" s="62">
        <v>9.99000000000001E-2</v>
      </c>
      <c r="N113" s="88">
        <v>9.9900000000000003E-2</v>
      </c>
    </row>
    <row r="114" spans="2:14" x14ac:dyDescent="0.3">
      <c r="B114" s="3" t="s">
        <v>307</v>
      </c>
      <c r="C114" s="4">
        <v>0.33397070807000029</v>
      </c>
      <c r="D114" s="4">
        <v>0.41098826000000055</v>
      </c>
      <c r="E114" s="4">
        <v>0.24733961506000024</v>
      </c>
      <c r="F114" s="4">
        <v>0.33642223316000019</v>
      </c>
      <c r="G114" s="4">
        <v>0.31115209004</v>
      </c>
      <c r="H114" s="49">
        <v>0.39449695749631997</v>
      </c>
      <c r="I114" s="49">
        <v>0.71178432087603682</v>
      </c>
      <c r="J114" s="49">
        <v>0.72160712837067642</v>
      </c>
      <c r="K114" s="49">
        <v>1.8421080825525622</v>
      </c>
      <c r="L114" s="4">
        <v>1.6597846856416352</v>
      </c>
      <c r="M114" s="62">
        <v>3.0000000000000027E-2</v>
      </c>
      <c r="N114" s="88">
        <v>0.03</v>
      </c>
    </row>
    <row r="115" spans="2:14" x14ac:dyDescent="0.3">
      <c r="B115" s="3" t="s">
        <v>308</v>
      </c>
      <c r="C115" s="4">
        <v>0.33126341352200006</v>
      </c>
      <c r="D115" s="4">
        <v>0.33039508799600026</v>
      </c>
      <c r="E115" s="4">
        <v>0.29470000000000018</v>
      </c>
      <c r="F115" s="4">
        <v>0.32245266734000033</v>
      </c>
      <c r="G115" s="4">
        <v>0.3857585105000001</v>
      </c>
      <c r="H115" s="49">
        <v>0.43215019999999993</v>
      </c>
      <c r="I115" s="49">
        <v>0.33100000000000041</v>
      </c>
      <c r="J115" s="49">
        <v>0.73815481664000027</v>
      </c>
      <c r="K115" s="49">
        <v>1.6673615643379334</v>
      </c>
      <c r="L115" s="4">
        <v>1.2460758100000002</v>
      </c>
      <c r="M115" s="62">
        <v>0.10000000000000009</v>
      </c>
      <c r="N115" s="88">
        <v>0.1</v>
      </c>
    </row>
    <row r="116" spans="2:14" x14ac:dyDescent="0.3">
      <c r="B116" s="3" t="s">
        <v>309</v>
      </c>
      <c r="C116" s="4">
        <v>0.27940894999999988</v>
      </c>
      <c r="D116" s="4">
        <v>0.30540157999999984</v>
      </c>
      <c r="E116" s="4">
        <v>0.22538148723199991</v>
      </c>
      <c r="F116" s="4">
        <v>0.38578778299000027</v>
      </c>
      <c r="G116" s="4">
        <v>0.32399122000000014</v>
      </c>
      <c r="H116" s="49">
        <v>0.46275101000000007</v>
      </c>
      <c r="I116" s="49">
        <v>0.32583008000000002</v>
      </c>
      <c r="J116" s="49">
        <v>1.0103337511399997</v>
      </c>
      <c r="K116" s="49">
        <v>0.78165661550000021</v>
      </c>
      <c r="L116" s="4">
        <v>1.0558775280000003</v>
      </c>
      <c r="M116" s="62">
        <v>0</v>
      </c>
      <c r="N116" s="88"/>
    </row>
    <row r="117" spans="2:14" x14ac:dyDescent="0.3">
      <c r="B117" s="3" t="s">
        <v>310</v>
      </c>
      <c r="C117" s="4">
        <v>0.39412250720000008</v>
      </c>
      <c r="D117" s="4">
        <v>0.31480853197999981</v>
      </c>
      <c r="E117" s="4">
        <v>0.38557762200000001</v>
      </c>
      <c r="F117" s="4">
        <v>0.20960000000000023</v>
      </c>
      <c r="G117" s="4">
        <v>0.62220929780000023</v>
      </c>
      <c r="H117" s="49">
        <v>0.22590978400000017</v>
      </c>
      <c r="I117" s="49">
        <v>0.48475222565460108</v>
      </c>
      <c r="J117" s="49">
        <v>0.64894246623507312</v>
      </c>
      <c r="K117" s="49">
        <v>1.5268483251188552</v>
      </c>
      <c r="L117" s="4">
        <v>2.0198405575366101</v>
      </c>
      <c r="M117" s="62">
        <v>0</v>
      </c>
      <c r="N117" s="88"/>
    </row>
    <row r="118" spans="2:14" x14ac:dyDescent="0.3">
      <c r="B118" s="3" t="s">
        <v>700</v>
      </c>
      <c r="C118" s="17">
        <v>0</v>
      </c>
      <c r="D118" s="17">
        <v>0</v>
      </c>
      <c r="E118" s="17">
        <v>0</v>
      </c>
      <c r="F118" s="17">
        <v>0</v>
      </c>
      <c r="G118" s="17">
        <v>0</v>
      </c>
      <c r="H118" s="17">
        <v>0</v>
      </c>
      <c r="I118" s="17">
        <v>0</v>
      </c>
      <c r="J118" s="17">
        <v>0</v>
      </c>
      <c r="K118" s="17">
        <v>0</v>
      </c>
      <c r="L118" s="4">
        <v>1.6959141805244591</v>
      </c>
      <c r="M118" s="62">
        <v>3.0000000000000027E-2</v>
      </c>
      <c r="N118" s="88">
        <v>0.03</v>
      </c>
    </row>
    <row r="119" spans="2:14" x14ac:dyDescent="0.3">
      <c r="B119" s="3" t="s">
        <v>311</v>
      </c>
      <c r="C119" s="4">
        <v>0.32957664367102657</v>
      </c>
      <c r="D119" s="4">
        <v>0.38004376121147954</v>
      </c>
      <c r="E119" s="4">
        <v>0.17232237456147326</v>
      </c>
      <c r="F119" s="4">
        <v>0.2366424402127385</v>
      </c>
      <c r="G119" s="4">
        <v>0.24524916860842083</v>
      </c>
      <c r="H119" s="49">
        <v>0.37092689124613965</v>
      </c>
      <c r="I119" s="49">
        <v>0.34604032336534418</v>
      </c>
      <c r="J119" s="49">
        <v>1.3348040408387103</v>
      </c>
      <c r="K119" s="49">
        <v>1.3141499772402105</v>
      </c>
      <c r="L119" s="4">
        <v>2.3984352024095297</v>
      </c>
      <c r="M119" s="62">
        <v>5.5396999999999919E-2</v>
      </c>
      <c r="N119" s="88">
        <v>5.5397000000000002E-2</v>
      </c>
    </row>
    <row r="120" spans="2:14" x14ac:dyDescent="0.3">
      <c r="B120" s="3" t="s">
        <v>312</v>
      </c>
      <c r="C120" s="4">
        <v>0.32999948916669997</v>
      </c>
      <c r="D120" s="4">
        <v>0.39999935256417762</v>
      </c>
      <c r="E120" s="4">
        <v>8.5714000000000068E-2</v>
      </c>
      <c r="F120" s="4">
        <v>0.23763727291743697</v>
      </c>
      <c r="G120" s="4">
        <v>0.29077996171535614</v>
      </c>
      <c r="H120" s="49">
        <v>9.2618915469930396E-2</v>
      </c>
      <c r="I120" s="49">
        <v>0.74236592302728299</v>
      </c>
      <c r="J120" s="49">
        <v>1.1438845060286815</v>
      </c>
      <c r="K120" s="49">
        <v>1.1274974865894518</v>
      </c>
      <c r="L120" s="4">
        <v>2.1395197009634304</v>
      </c>
      <c r="M120" s="62">
        <v>3.8070999999999966E-2</v>
      </c>
      <c r="N120" s="88">
        <v>3.8071000000000001E-2</v>
      </c>
    </row>
    <row r="121" spans="2:14" x14ac:dyDescent="0.3">
      <c r="B121" s="3" t="s">
        <v>313</v>
      </c>
      <c r="C121" s="4">
        <v>0.34561157863800007</v>
      </c>
      <c r="D121" s="4">
        <v>0.48275110989274017</v>
      </c>
      <c r="E121" s="4">
        <v>0.28105997892458379</v>
      </c>
      <c r="F121" s="4">
        <v>0.29296771499120533</v>
      </c>
      <c r="G121" s="4">
        <v>0.3773389632647477</v>
      </c>
      <c r="H121" s="49">
        <v>0.21047637221159743</v>
      </c>
      <c r="I121" s="49">
        <v>0.44034606898255224</v>
      </c>
      <c r="J121" s="49">
        <v>0.89809685339550716</v>
      </c>
      <c r="K121" s="49">
        <v>1.2492757041046039</v>
      </c>
      <c r="L121" s="4">
        <v>2.1193859111753</v>
      </c>
      <c r="M121" s="62">
        <v>0</v>
      </c>
      <c r="N121" s="88"/>
    </row>
    <row r="122" spans="2:14" x14ac:dyDescent="0.3">
      <c r="B122" s="3" t="s">
        <v>314</v>
      </c>
      <c r="C122" s="4">
        <v>0.46452982281413213</v>
      </c>
      <c r="D122" s="4">
        <v>0.30196997000000003</v>
      </c>
      <c r="E122" s="4">
        <v>0.28218097092800032</v>
      </c>
      <c r="F122" s="4">
        <v>0.26298782999999992</v>
      </c>
      <c r="G122" s="4">
        <v>0.45544000000000007</v>
      </c>
      <c r="H122" s="49">
        <v>0.38919876200000014</v>
      </c>
      <c r="I122" s="49">
        <v>0.40527380000000024</v>
      </c>
      <c r="J122" s="49">
        <v>1.018938967511049</v>
      </c>
      <c r="K122" s="49">
        <v>1.5658213255413833</v>
      </c>
      <c r="L122" s="4">
        <v>1.4690396931200005</v>
      </c>
      <c r="M122" s="62">
        <v>5.0000000000000044E-2</v>
      </c>
      <c r="N122" s="88">
        <v>0.05</v>
      </c>
    </row>
    <row r="123" spans="2:14" x14ac:dyDescent="0.3">
      <c r="B123" s="3" t="s">
        <v>315</v>
      </c>
      <c r="C123" s="4">
        <v>0.41706030526999993</v>
      </c>
      <c r="D123" s="4">
        <v>0.31833528344000017</v>
      </c>
      <c r="E123" s="4">
        <v>0.36884795355264344</v>
      </c>
      <c r="F123" s="4">
        <v>0.3255895174173109</v>
      </c>
      <c r="G123" s="4">
        <v>0.41685508858453413</v>
      </c>
      <c r="H123" s="49">
        <v>0.35244538974969553</v>
      </c>
      <c r="I123" s="49">
        <v>0.48841812715527655</v>
      </c>
      <c r="J123" s="49">
        <v>0.81815876399079035</v>
      </c>
      <c r="K123" s="49">
        <v>1.3079116881900079</v>
      </c>
      <c r="L123" s="4">
        <v>1.6596102253563023</v>
      </c>
      <c r="M123" s="62">
        <v>0.1198999999999999</v>
      </c>
      <c r="N123" s="88">
        <v>0.11990000000000001</v>
      </c>
    </row>
    <row r="124" spans="2:14" x14ac:dyDescent="0.3">
      <c r="B124" s="3" t="s">
        <v>316</v>
      </c>
      <c r="C124" s="4">
        <v>0.60861040153399992</v>
      </c>
      <c r="D124" s="4">
        <v>0.46807113000497647</v>
      </c>
      <c r="E124" s="4">
        <v>0.20682195721599994</v>
      </c>
      <c r="F124" s="4">
        <v>0.45005894755460796</v>
      </c>
      <c r="G124" s="4">
        <v>0.66816517765881622</v>
      </c>
      <c r="H124" s="49">
        <v>0.41354624947399987</v>
      </c>
      <c r="I124" s="49">
        <v>0.50312702948192034</v>
      </c>
      <c r="J124" s="49">
        <v>1.1689693124745375</v>
      </c>
      <c r="K124" s="49">
        <v>1.684630808900776</v>
      </c>
      <c r="L124" s="4">
        <v>1.2096255897524357</v>
      </c>
      <c r="M124" s="62">
        <v>9.1577999999999937E-2</v>
      </c>
      <c r="N124" s="88">
        <v>9.1578000000000007E-2</v>
      </c>
    </row>
    <row r="125" spans="2:14" x14ac:dyDescent="0.3">
      <c r="B125" s="3" t="s">
        <v>317</v>
      </c>
      <c r="C125" s="4">
        <v>0.27301817199805289</v>
      </c>
      <c r="D125" s="4">
        <v>0.39803771904695306</v>
      </c>
      <c r="E125" s="4">
        <v>0.20590226568000003</v>
      </c>
      <c r="F125" s="4">
        <v>0.1768985174001787</v>
      </c>
      <c r="G125" s="4">
        <v>0.47225854734971162</v>
      </c>
      <c r="H125" s="49">
        <v>0.12759833333740245</v>
      </c>
      <c r="I125" s="49">
        <v>0.37882614692419647</v>
      </c>
      <c r="J125" s="49">
        <v>0.7782988742231316</v>
      </c>
      <c r="K125" s="49">
        <v>1.6307707358835706</v>
      </c>
      <c r="L125" s="4">
        <v>1.8370682529401163</v>
      </c>
      <c r="M125" s="62">
        <v>5.1892000000000049E-2</v>
      </c>
      <c r="N125" s="88">
        <v>5.1892000000000001E-2</v>
      </c>
    </row>
    <row r="126" spans="2:14" x14ac:dyDescent="0.3">
      <c r="B126" s="31" t="s">
        <v>193</v>
      </c>
      <c r="C126" s="32">
        <f>+SUMPRODUCT(C127:C132,'Empleo ISS'!C127:C132)/'Empleo ISS'!C126</f>
        <v>0.3343043664580706</v>
      </c>
      <c r="D126" s="32">
        <f>+SUMPRODUCT(D127:D132,'Empleo ISS'!D127:D132)/'Empleo ISS'!D126</f>
        <v>0.32381933352322434</v>
      </c>
      <c r="E126" s="32">
        <f>+SUMPRODUCT(E127:E132,'Empleo ISS'!E127:E132)/'Empleo ISS'!E126</f>
        <v>0.27523226731530354</v>
      </c>
      <c r="F126" s="32">
        <f>+SUMPRODUCT(F127:F132,'Empleo ISS'!F127:F132)/'Empleo ISS'!F126</f>
        <v>0.3656231093864134</v>
      </c>
      <c r="G126" s="32">
        <f>+SUMPRODUCT(G127:G132,'Empleo ISS'!G127:G132)/'Empleo ISS'!G126</f>
        <v>0.49120283048946645</v>
      </c>
      <c r="H126" s="50">
        <f>+SUMPRODUCT(H127:H132,'Empleo ISS'!H127:H132)/'Empleo ISS'!H126</f>
        <v>0.2774758427545716</v>
      </c>
      <c r="I126" s="50">
        <f>+SUMPRODUCT(I127:I132,'Empleo ISS'!I127:I132)/'Empleo ISS'!I126</f>
        <v>0.43053811512121332</v>
      </c>
      <c r="J126" s="50">
        <f>+SUMPRODUCT(J127:J132,'Empleo ISS'!J127:J132)/'Empleo ISS'!J126</f>
        <v>0.65604103243146306</v>
      </c>
      <c r="K126" s="50">
        <f>+SUMPRODUCT(K127:K132,'Empleo ISS'!K127:K132)/'Empleo ISS'!K126</f>
        <v>1.5235998690334513</v>
      </c>
      <c r="L126" s="32">
        <f>+SUMPRODUCT(L127:L132,'Empleo ISS'!L127:L132)/'Empleo ISS'!L126</f>
        <v>1.6143678947025999</v>
      </c>
      <c r="M126" s="32">
        <f>+SUMPRODUCT(M127:M132,'Empleo ISS'!M127:M132)/'Empleo ISS'!M126</f>
        <v>4.1740769230769248E-2</v>
      </c>
      <c r="N126" s="87">
        <f>+SUMPRODUCT(N127:N132,'Empleo ISS'!N127:N132)/'Empleo ISS'!N126</f>
        <v>4.1740769230769234E-2</v>
      </c>
    </row>
    <row r="127" spans="2:14" x14ac:dyDescent="0.3">
      <c r="B127" s="3" t="s">
        <v>318</v>
      </c>
      <c r="C127" s="4">
        <v>0.34479134028799985</v>
      </c>
      <c r="D127" s="4">
        <v>0.29993239999999988</v>
      </c>
      <c r="E127" s="4">
        <v>0.30006916600000011</v>
      </c>
      <c r="F127" s="4">
        <v>0.29998708249999995</v>
      </c>
      <c r="G127" s="4">
        <v>0.3000763160000004</v>
      </c>
      <c r="H127" s="49">
        <v>0.29886917600000018</v>
      </c>
      <c r="I127" s="49">
        <v>0.30110727571687268</v>
      </c>
      <c r="J127" s="49">
        <v>0.74186106926926909</v>
      </c>
      <c r="K127" s="49">
        <v>1.2730028722009044</v>
      </c>
      <c r="L127" s="4">
        <v>0.89284252299999967</v>
      </c>
      <c r="M127" s="62">
        <v>0</v>
      </c>
      <c r="N127" s="88"/>
    </row>
    <row r="128" spans="2:14" x14ac:dyDescent="0.3">
      <c r="B128" s="3" t="s">
        <v>701</v>
      </c>
      <c r="C128" s="17">
        <v>0</v>
      </c>
      <c r="D128" s="17">
        <v>0</v>
      </c>
      <c r="E128" s="17">
        <v>0</v>
      </c>
      <c r="F128" s="17">
        <v>0</v>
      </c>
      <c r="G128" s="17">
        <v>0</v>
      </c>
      <c r="H128" s="17">
        <v>0</v>
      </c>
      <c r="I128" s="17">
        <v>0</v>
      </c>
      <c r="J128" s="17">
        <v>0</v>
      </c>
      <c r="K128" s="17">
        <v>0</v>
      </c>
      <c r="L128" s="4">
        <v>0.98780072501265748</v>
      </c>
      <c r="M128" s="62">
        <v>0</v>
      </c>
      <c r="N128" s="88"/>
    </row>
    <row r="129" spans="2:14" x14ac:dyDescent="0.3">
      <c r="B129" s="3" t="s">
        <v>319</v>
      </c>
      <c r="C129" s="4">
        <v>0.31134393703927277</v>
      </c>
      <c r="D129" s="4">
        <v>0.35713395238374557</v>
      </c>
      <c r="E129" s="4">
        <v>0.31522529403445576</v>
      </c>
      <c r="F129" s="4">
        <v>0.40191704264766237</v>
      </c>
      <c r="G129" s="4">
        <v>0.60660471313295194</v>
      </c>
      <c r="H129" s="49">
        <v>0.27383522070014576</v>
      </c>
      <c r="I129" s="49">
        <v>0.48222987519473337</v>
      </c>
      <c r="J129" s="49">
        <v>0.84614617012410176</v>
      </c>
      <c r="K129" s="49">
        <v>1.2552292202203836</v>
      </c>
      <c r="L129" s="4">
        <v>2.3731374102446714</v>
      </c>
      <c r="M129" s="62">
        <v>0</v>
      </c>
      <c r="N129" s="88"/>
    </row>
    <row r="130" spans="2:14" x14ac:dyDescent="0.3">
      <c r="B130" s="3" t="s">
        <v>320</v>
      </c>
      <c r="C130" s="4">
        <v>0.33044583301467201</v>
      </c>
      <c r="D130" s="4">
        <v>0.31148849955199998</v>
      </c>
      <c r="E130" s="4">
        <v>0.26921090053936658</v>
      </c>
      <c r="F130" s="4">
        <v>0.2551152448159999</v>
      </c>
      <c r="G130" s="4">
        <v>0.60986372456000004</v>
      </c>
      <c r="H130" s="49">
        <v>0.24353572112000021</v>
      </c>
      <c r="I130" s="49">
        <v>0.38142981019074562</v>
      </c>
      <c r="J130" s="49">
        <v>0.4447597016</v>
      </c>
      <c r="K130" s="49">
        <v>1.7850146720966626</v>
      </c>
      <c r="L130" s="4">
        <v>1.7605155134297457</v>
      </c>
      <c r="M130" s="62">
        <v>0</v>
      </c>
      <c r="N130" s="88"/>
    </row>
    <row r="131" spans="2:14" x14ac:dyDescent="0.3">
      <c r="B131" s="3" t="s">
        <v>321</v>
      </c>
      <c r="C131" s="4">
        <v>0.35935280000000014</v>
      </c>
      <c r="D131" s="4">
        <v>0.32068748837199967</v>
      </c>
      <c r="E131" s="4">
        <v>0.22394585499999997</v>
      </c>
      <c r="F131" s="4">
        <v>0.4533952551069953</v>
      </c>
      <c r="G131" s="4">
        <v>0.42060416277120871</v>
      </c>
      <c r="H131" s="49">
        <v>0.29247470294358147</v>
      </c>
      <c r="I131" s="49">
        <v>0.54373040175752285</v>
      </c>
      <c r="J131" s="49">
        <v>0.59271674023242449</v>
      </c>
      <c r="K131" s="49">
        <v>1.6164627935345903</v>
      </c>
      <c r="L131" s="4">
        <v>1.4435725921361855</v>
      </c>
      <c r="M131" s="62">
        <v>0.14799000000000007</v>
      </c>
      <c r="N131" s="88">
        <v>0.14799000000000001</v>
      </c>
    </row>
    <row r="132" spans="2:14" x14ac:dyDescent="0.3">
      <c r="B132" s="5" t="s">
        <v>322</v>
      </c>
      <c r="C132" s="6">
        <v>0.30054621555061267</v>
      </c>
      <c r="D132" s="6">
        <v>0.30231026432375652</v>
      </c>
      <c r="E132" s="6">
        <v>0.29399413975983779</v>
      </c>
      <c r="F132" s="6">
        <v>0.34813924166571564</v>
      </c>
      <c r="G132" s="6">
        <v>0.30925590594190777</v>
      </c>
      <c r="H132" s="51">
        <v>0.33483667327270283</v>
      </c>
      <c r="I132" s="51">
        <v>0.2959017449427519</v>
      </c>
      <c r="J132" s="51">
        <v>0.87101520100095264</v>
      </c>
      <c r="K132" s="49">
        <v>1.4947047805303071</v>
      </c>
      <c r="L132" s="4">
        <v>1.39476508460658</v>
      </c>
      <c r="M132" s="62">
        <v>0</v>
      </c>
      <c r="N132" s="88"/>
    </row>
    <row r="133" spans="2:14" x14ac:dyDescent="0.3">
      <c r="B133" s="31" t="s">
        <v>194</v>
      </c>
      <c r="C133" s="32">
        <f>+SUMPRODUCT(C134:C135,'Empleo ISS'!C134:C135)/'Empleo ISS'!C133</f>
        <v>0.21705855095862775</v>
      </c>
      <c r="D133" s="32">
        <f>+SUMPRODUCT(D134:D135,'Empleo ISS'!D134:D135)/'Empleo ISS'!D133</f>
        <v>0.26856416747915407</v>
      </c>
      <c r="E133" s="32">
        <f>+SUMPRODUCT(E134:E135,'Empleo ISS'!E134:E135)/'Empleo ISS'!E133</f>
        <v>0.20849502434061898</v>
      </c>
      <c r="F133" s="32">
        <f>+SUMPRODUCT(F134:F135,'Empleo ISS'!F134:F135)/'Empleo ISS'!F133</f>
        <v>0.23501188366335152</v>
      </c>
      <c r="G133" s="32">
        <f>+SUMPRODUCT(G134:G135,'Empleo ISS'!G134:G135)/'Empleo ISS'!G133</f>
        <v>0.24865377683655687</v>
      </c>
      <c r="H133" s="50">
        <f>+SUMPRODUCT(H134:H135,'Empleo ISS'!H134:H135)/'Empleo ISS'!H133</f>
        <v>0.30802911090081897</v>
      </c>
      <c r="I133" s="50">
        <f>+SUMPRODUCT(I134:I135,'Empleo ISS'!I134:I135)/'Empleo ISS'!I133</f>
        <v>0.36767442733287931</v>
      </c>
      <c r="J133" s="50">
        <f>+SUMPRODUCT(J134:J135,'Empleo ISS'!J134:J135)/'Empleo ISS'!J133</f>
        <v>0.82513457428117265</v>
      </c>
      <c r="K133" s="50">
        <f>+SUMPRODUCT(K134:K135,'Empleo ISS'!K134:K135)/'Empleo ISS'!K133</f>
        <v>1.371511676104801</v>
      </c>
      <c r="L133" s="32">
        <f>+SUMPRODUCT(L134:L135,'Empleo ISS'!L134:L135)/'Empleo ISS'!L133</f>
        <v>1.4516589011264756</v>
      </c>
      <c r="M133" s="32">
        <f>+SUMPRODUCT(M134:M135,'Empleo ISS'!M134:M135)/'Empleo ISS'!M133</f>
        <v>2.8548086538461546E-2</v>
      </c>
      <c r="N133" s="87">
        <f>+SUMPRODUCT(N134:N135,'Empleo ISS'!N134:N135)/'Empleo ISS'!N133</f>
        <v>2.854808653846154E-2</v>
      </c>
    </row>
    <row r="134" spans="2:14" x14ac:dyDescent="0.3">
      <c r="B134" s="3" t="s">
        <v>323</v>
      </c>
      <c r="C134" s="4">
        <v>9.9599999999999911E-2</v>
      </c>
      <c r="D134" s="4">
        <v>0.30548703675199951</v>
      </c>
      <c r="E134" s="4">
        <v>0.28221505358799992</v>
      </c>
      <c r="F134" s="4">
        <v>0.35959097801975859</v>
      </c>
      <c r="G134" s="4">
        <v>0.38517238742766069</v>
      </c>
      <c r="H134" s="49">
        <v>0.27555403000000012</v>
      </c>
      <c r="I134" s="49">
        <v>0.53009952424555062</v>
      </c>
      <c r="J134" s="49">
        <v>0.60132054932002754</v>
      </c>
      <c r="K134" s="49">
        <v>0.93504728707035079</v>
      </c>
      <c r="L134" s="4">
        <v>1.0011858100906328</v>
      </c>
      <c r="M134" s="62">
        <v>0.10996300000000003</v>
      </c>
      <c r="N134" s="88">
        <v>0.10996300000000001</v>
      </c>
    </row>
    <row r="135" spans="2:14" x14ac:dyDescent="0.3">
      <c r="B135" s="5" t="s">
        <v>324</v>
      </c>
      <c r="C135" s="6">
        <v>0.25971200000000016</v>
      </c>
      <c r="D135" s="6">
        <v>0.25442240000000016</v>
      </c>
      <c r="E135" s="6">
        <v>0.17699256998199986</v>
      </c>
      <c r="F135" s="6">
        <v>0.187202299997</v>
      </c>
      <c r="G135" s="6">
        <v>0.19999000000000011</v>
      </c>
      <c r="H135" s="51">
        <v>0.32000000000000006</v>
      </c>
      <c r="I135" s="51">
        <v>0.30800000000000005</v>
      </c>
      <c r="J135" s="51">
        <v>0.90725152556900013</v>
      </c>
      <c r="K135" s="49">
        <v>1.5351858219927199</v>
      </c>
      <c r="L135" s="4">
        <v>1.6157847559999996</v>
      </c>
      <c r="M135" s="62">
        <v>0</v>
      </c>
      <c r="N135" s="88"/>
    </row>
    <row r="136" spans="2:14" x14ac:dyDescent="0.3">
      <c r="B136" s="31" t="s">
        <v>195</v>
      </c>
      <c r="C136" s="32">
        <f>+SUMPRODUCT(C137:C147,'Empleo ISS'!C137:C147)/'Empleo ISS'!C136</f>
        <v>0.3207760556273011</v>
      </c>
      <c r="D136" s="32">
        <f>+SUMPRODUCT(D137:D147,'Empleo ISS'!D137:D147)/'Empleo ISS'!D136</f>
        <v>0.31489381098384711</v>
      </c>
      <c r="E136" s="32">
        <f>+SUMPRODUCT(E137:E147,'Empleo ISS'!E137:E147)/'Empleo ISS'!E136</f>
        <v>0.27295388200067244</v>
      </c>
      <c r="F136" s="32">
        <f>+SUMPRODUCT(F137:F147,'Empleo ISS'!F137:F147)/'Empleo ISS'!F136</f>
        <v>0.2824191049806769</v>
      </c>
      <c r="G136" s="32">
        <f>+SUMPRODUCT(G137:G147,'Empleo ISS'!G137:G147)/'Empleo ISS'!G136</f>
        <v>0.45718474772736395</v>
      </c>
      <c r="H136" s="50">
        <f>+SUMPRODUCT(H137:H147,'Empleo ISS'!H137:H147)/'Empleo ISS'!H136</f>
        <v>0.32283453047943106</v>
      </c>
      <c r="I136" s="50">
        <f>+SUMPRODUCT(I137:I147,'Empleo ISS'!I137:I147)/'Empleo ISS'!I136</f>
        <v>0.41566664795763508</v>
      </c>
      <c r="J136" s="50">
        <f>+SUMPRODUCT(J137:J147,'Empleo ISS'!J137:J147)/'Empleo ISS'!J136</f>
        <v>0.72192326574657861</v>
      </c>
      <c r="K136" s="50">
        <f>+SUMPRODUCT(K137:K147,'Empleo ISS'!K137:K147)/'Empleo ISS'!K136</f>
        <v>1.2683202569428871</v>
      </c>
      <c r="L136" s="32">
        <f>+SUMPRODUCT(L137:L147,'Empleo ISS'!L137:L147)/'Empleo ISS'!L136</f>
        <v>1.8939204644523615</v>
      </c>
      <c r="M136" s="32">
        <f>+SUMPRODUCT(M137:M147,'Empleo ISS'!M137:M147)/'Empleo ISS'!M136</f>
        <v>4.9448796099290794E-2</v>
      </c>
      <c r="N136" s="87">
        <f>+SUMPRODUCT(N137:N147,'Empleo ISS'!N137:N147)/'Empleo ISS'!N136</f>
        <v>4.944879609929078E-2</v>
      </c>
    </row>
    <row r="137" spans="2:14" x14ac:dyDescent="0.3">
      <c r="B137" s="3" t="s">
        <v>325</v>
      </c>
      <c r="C137" s="4">
        <v>0.36940350566399993</v>
      </c>
      <c r="D137" s="4">
        <v>0.32646423790399992</v>
      </c>
      <c r="E137" s="4">
        <v>0.32694213996400001</v>
      </c>
      <c r="F137" s="4">
        <v>0.24082526690258321</v>
      </c>
      <c r="G137" s="4">
        <v>0.3973136858764168</v>
      </c>
      <c r="H137" s="49">
        <v>0.207130972606</v>
      </c>
      <c r="I137" s="49">
        <v>0.50655214551233319</v>
      </c>
      <c r="J137" s="49">
        <v>0.65312038145824292</v>
      </c>
      <c r="K137" s="49">
        <v>1.3505670024414345</v>
      </c>
      <c r="L137" s="4">
        <v>2.4513161372246661</v>
      </c>
      <c r="M137" s="62">
        <v>9.9523000000000028E-2</v>
      </c>
      <c r="N137" s="88">
        <v>9.9523E-2</v>
      </c>
    </row>
    <row r="138" spans="2:14" x14ac:dyDescent="0.3">
      <c r="B138" s="3" t="s">
        <v>326</v>
      </c>
      <c r="C138" s="4">
        <v>0.22743917000000002</v>
      </c>
      <c r="D138" s="4">
        <v>0.58981519999999987</v>
      </c>
      <c r="E138" s="4">
        <v>0.4666718299999999</v>
      </c>
      <c r="F138" s="4">
        <v>0.50221760000000004</v>
      </c>
      <c r="G138" s="4">
        <v>0.43736120000000023</v>
      </c>
      <c r="H138" s="49">
        <v>0.37836544999999999</v>
      </c>
      <c r="I138" s="49">
        <v>0.37882525</v>
      </c>
      <c r="J138" s="49">
        <v>1.0038966199999999</v>
      </c>
      <c r="K138" s="49">
        <v>0.6551601419919999</v>
      </c>
      <c r="L138" s="4">
        <v>0.75771287171999968</v>
      </c>
      <c r="M138" s="62">
        <v>0</v>
      </c>
      <c r="N138" s="88"/>
    </row>
    <row r="139" spans="2:14" x14ac:dyDescent="0.3">
      <c r="B139" s="3" t="s">
        <v>327</v>
      </c>
      <c r="C139" s="4">
        <v>0.3799740332721202</v>
      </c>
      <c r="D139" s="4">
        <v>0.13640000000000008</v>
      </c>
      <c r="E139" s="4">
        <v>0.37214509256000006</v>
      </c>
      <c r="F139" s="4">
        <v>0.30571269720673233</v>
      </c>
      <c r="G139" s="4">
        <v>0.42583706254270504</v>
      </c>
      <c r="H139" s="49">
        <v>0.26573191067599988</v>
      </c>
      <c r="I139" s="49">
        <v>0.32199864726800009</v>
      </c>
      <c r="J139" s="49">
        <v>0.53001926131963062</v>
      </c>
      <c r="K139" s="49">
        <v>1.0012319661153204</v>
      </c>
      <c r="L139" s="4">
        <v>3.0445941194663275</v>
      </c>
      <c r="M139" s="62">
        <v>0.13042500000000001</v>
      </c>
      <c r="N139" s="88">
        <v>0.13042500000000001</v>
      </c>
    </row>
    <row r="140" spans="2:14" x14ac:dyDescent="0.3">
      <c r="B140" s="3" t="s">
        <v>328</v>
      </c>
      <c r="C140" s="4">
        <v>0.27778005153999974</v>
      </c>
      <c r="D140" s="4">
        <v>0.33310099999999987</v>
      </c>
      <c r="E140" s="4">
        <v>0.33071567913200006</v>
      </c>
      <c r="F140" s="4">
        <v>0.39512008830032963</v>
      </c>
      <c r="G140" s="4">
        <v>0.38274961948993513</v>
      </c>
      <c r="H140" s="49">
        <v>0.46970891687820049</v>
      </c>
      <c r="I140" s="49">
        <v>0.51374067820299363</v>
      </c>
      <c r="J140" s="49">
        <v>0.76131083493341367</v>
      </c>
      <c r="K140" s="49">
        <v>1.4667500000000002</v>
      </c>
      <c r="L140" s="4">
        <v>0.99026162720000022</v>
      </c>
      <c r="M140" s="62">
        <v>0</v>
      </c>
      <c r="N140" s="88"/>
    </row>
    <row r="141" spans="2:14" x14ac:dyDescent="0.3">
      <c r="B141" s="3" t="s">
        <v>329</v>
      </c>
      <c r="C141" s="4">
        <v>0.32160000000000011</v>
      </c>
      <c r="D141" s="4">
        <v>0.32089999999999996</v>
      </c>
      <c r="E141" s="4">
        <v>0.32000000000000006</v>
      </c>
      <c r="F141" s="4">
        <v>0.20828865074999992</v>
      </c>
      <c r="G141" s="4">
        <v>0.37694374999999991</v>
      </c>
      <c r="H141" s="49">
        <v>0.41249999999999987</v>
      </c>
      <c r="I141" s="49">
        <v>0.54275000000000029</v>
      </c>
      <c r="J141" s="49">
        <v>0.93391906400000035</v>
      </c>
      <c r="K141" s="49">
        <v>1.4447541800000008</v>
      </c>
      <c r="L141" s="4">
        <v>2.0426644945331249</v>
      </c>
      <c r="M141" s="62">
        <v>0</v>
      </c>
      <c r="N141" s="88"/>
    </row>
    <row r="142" spans="2:14" x14ac:dyDescent="0.3">
      <c r="B142" s="3" t="s">
        <v>330</v>
      </c>
      <c r="C142" s="4">
        <v>0.20288811500000015</v>
      </c>
      <c r="D142" s="4">
        <v>0.43412451553999976</v>
      </c>
      <c r="E142" s="4">
        <v>0.25667561993999977</v>
      </c>
      <c r="F142" s="4">
        <v>0.4017310999999999</v>
      </c>
      <c r="G142" s="4">
        <v>0.60728438348578462</v>
      </c>
      <c r="H142" s="49">
        <v>0.16580853036438459</v>
      </c>
      <c r="I142" s="49">
        <v>0.43545115868896755</v>
      </c>
      <c r="J142" s="49">
        <v>0.69754042939299232</v>
      </c>
      <c r="K142" s="49">
        <v>1.4075046009501198</v>
      </c>
      <c r="L142" s="4">
        <v>1.9862810052378141</v>
      </c>
      <c r="M142" s="62">
        <v>0</v>
      </c>
      <c r="N142" s="88"/>
    </row>
    <row r="143" spans="2:14" x14ac:dyDescent="0.3">
      <c r="B143" s="3" t="s">
        <v>331</v>
      </c>
      <c r="C143" s="4">
        <v>0.25405056999999998</v>
      </c>
      <c r="D143" s="4">
        <v>0.3245972685280003</v>
      </c>
      <c r="E143" s="4">
        <v>0.23477699155999998</v>
      </c>
      <c r="F143" s="4">
        <v>0.4151325514308799</v>
      </c>
      <c r="G143" s="4">
        <v>0.538433179416</v>
      </c>
      <c r="H143" s="49">
        <v>0.35650258835000015</v>
      </c>
      <c r="I143" s="49">
        <v>0.24506783865820614</v>
      </c>
      <c r="J143" s="49">
        <v>0.67489429540734536</v>
      </c>
      <c r="K143" s="49">
        <v>1.1978098616239103</v>
      </c>
      <c r="L143" s="4">
        <v>1.6006997926425095</v>
      </c>
      <c r="M143" s="62">
        <v>6.1900000000000066E-2</v>
      </c>
      <c r="N143" s="88">
        <v>6.1899999999999997E-2</v>
      </c>
    </row>
    <row r="144" spans="2:14" x14ac:dyDescent="0.3">
      <c r="B144" s="3" t="s">
        <v>332</v>
      </c>
      <c r="C144" s="4">
        <v>0.40419999999999989</v>
      </c>
      <c r="D144" s="4">
        <v>0.24528257960000022</v>
      </c>
      <c r="E144" s="4">
        <v>0.23010111633200014</v>
      </c>
      <c r="F144" s="4">
        <v>0.30035956972178823</v>
      </c>
      <c r="G144" s="4">
        <v>0.55056469700147481</v>
      </c>
      <c r="H144" s="49">
        <v>0.39271720661957632</v>
      </c>
      <c r="I144" s="49">
        <v>0.48814430187500091</v>
      </c>
      <c r="J144" s="49">
        <v>1.0364953657241607</v>
      </c>
      <c r="K144" s="49">
        <v>0.84825987500000033</v>
      </c>
      <c r="L144" s="4">
        <v>2.176313347589439</v>
      </c>
      <c r="M144" s="62">
        <v>0.1139079999999999</v>
      </c>
      <c r="N144" s="88">
        <v>0.113908</v>
      </c>
    </row>
    <row r="145" spans="2:14" x14ac:dyDescent="0.3">
      <c r="B145" s="3" t="s">
        <v>333</v>
      </c>
      <c r="C145" s="4">
        <v>0.45065823559527707</v>
      </c>
      <c r="D145" s="4">
        <v>0.31295680091581235</v>
      </c>
      <c r="E145" s="4">
        <v>0.22708655472000006</v>
      </c>
      <c r="F145" s="4">
        <v>0.13151334000000015</v>
      </c>
      <c r="G145" s="4">
        <v>0.46749547993503393</v>
      </c>
      <c r="H145" s="49">
        <v>0.40470349079673951</v>
      </c>
      <c r="I145" s="49">
        <v>0.4950003233090603</v>
      </c>
      <c r="J145" s="49">
        <v>0.62734455427911628</v>
      </c>
      <c r="K145" s="49">
        <v>1.4021023316009158</v>
      </c>
      <c r="L145" s="4">
        <v>1.9258339632376846</v>
      </c>
      <c r="M145" s="62">
        <v>0</v>
      </c>
      <c r="N145" s="88"/>
    </row>
    <row r="146" spans="2:14" x14ac:dyDescent="0.3">
      <c r="B146" s="3" t="s">
        <v>671</v>
      </c>
      <c r="C146" s="17">
        <v>0</v>
      </c>
      <c r="D146" s="17">
        <v>0</v>
      </c>
      <c r="E146" s="17">
        <v>0</v>
      </c>
      <c r="F146" s="17">
        <v>0</v>
      </c>
      <c r="G146" s="17">
        <v>0</v>
      </c>
      <c r="H146" s="17">
        <v>0</v>
      </c>
      <c r="I146" s="49">
        <v>0.56259999999999999</v>
      </c>
      <c r="J146" s="49">
        <v>0.73665205649946741</v>
      </c>
      <c r="K146" s="49">
        <v>0.68126759742678855</v>
      </c>
      <c r="L146" s="4">
        <v>1.6414636163175262</v>
      </c>
      <c r="M146" s="62">
        <v>0</v>
      </c>
      <c r="N146" s="88"/>
    </row>
    <row r="147" spans="2:14" x14ac:dyDescent="0.3">
      <c r="B147" s="5" t="s">
        <v>334</v>
      </c>
      <c r="C147" s="6">
        <v>0.33900871772500007</v>
      </c>
      <c r="D147" s="6">
        <v>0.3836269178413827</v>
      </c>
      <c r="E147" s="6">
        <v>0.3298601372679959</v>
      </c>
      <c r="F147" s="6">
        <v>0.36451286882345424</v>
      </c>
      <c r="G147" s="6">
        <v>0.49820435028149368</v>
      </c>
      <c r="H147" s="51">
        <v>0.35761856656512592</v>
      </c>
      <c r="I147" s="51">
        <v>0.47581527680923541</v>
      </c>
      <c r="J147" s="51">
        <v>0.78182206513615782</v>
      </c>
      <c r="K147" s="49">
        <v>1.5796843373116416</v>
      </c>
      <c r="L147" s="4">
        <v>1.1312914173717656</v>
      </c>
      <c r="M147" s="62">
        <v>7.9997000000000096E-2</v>
      </c>
      <c r="N147" s="88">
        <v>7.9996999999999999E-2</v>
      </c>
    </row>
    <row r="148" spans="2:14" x14ac:dyDescent="0.3">
      <c r="B148" s="31" t="s">
        <v>196</v>
      </c>
      <c r="C148" s="32">
        <f>+SUMPRODUCT(C149:C152,'Empleo ISS'!C149:C152)/'Empleo ISS'!C148</f>
        <v>0.3211154242384831</v>
      </c>
      <c r="D148" s="32">
        <f>+SUMPRODUCT(D149:D152,'Empleo ISS'!D149:D152)/'Empleo ISS'!D148</f>
        <v>0.32407122540681166</v>
      </c>
      <c r="E148" s="32">
        <f>+SUMPRODUCT(E149:E152,'Empleo ISS'!E149:E152)/'Empleo ISS'!E148</f>
        <v>0.23229161522317157</v>
      </c>
      <c r="F148" s="32">
        <f>+SUMPRODUCT(F149:F152,'Empleo ISS'!F149:F152)/'Empleo ISS'!F148</f>
        <v>0.32987919623845863</v>
      </c>
      <c r="G148" s="32">
        <f>+SUMPRODUCT(G149:G152,'Empleo ISS'!G149:G152)/'Empleo ISS'!G148</f>
        <v>0.31651056009980422</v>
      </c>
      <c r="H148" s="50">
        <f>+SUMPRODUCT(H149:H152,'Empleo ISS'!H149:H152)/'Empleo ISS'!H148</f>
        <v>0.18487171939260008</v>
      </c>
      <c r="I148" s="50">
        <f>+SUMPRODUCT(I149:I152,'Empleo ISS'!I149:I152)/'Empleo ISS'!I148</f>
        <v>0.49362747687222697</v>
      </c>
      <c r="J148" s="50">
        <f>+SUMPRODUCT(J149:J152,'Empleo ISS'!J149:J152)/'Empleo ISS'!J148</f>
        <v>0.65224163060339535</v>
      </c>
      <c r="K148" s="50">
        <f>+SUMPRODUCT(K149:K152,'Empleo ISS'!K149:K152)/'Empleo ISS'!K148</f>
        <v>0.82820571826003131</v>
      </c>
      <c r="L148" s="32">
        <f>+SUMPRODUCT(L149:L152,'Empleo ISS'!L149:L152)/'Empleo ISS'!L148</f>
        <v>1.2948692121270464</v>
      </c>
      <c r="M148" s="32">
        <f>+SUMPRODUCT(M149:M152,'Empleo ISS'!M149:M152)/'Empleo ISS'!M148</f>
        <v>0.68368241600000002</v>
      </c>
      <c r="N148" s="87">
        <f>+SUMPRODUCT(N149:N152,'Empleo ISS'!N149:N152)/'Empleo ISS'!N148</f>
        <v>0.68368241600000002</v>
      </c>
    </row>
    <row r="149" spans="2:14" x14ac:dyDescent="0.3">
      <c r="B149" s="3" t="s">
        <v>335</v>
      </c>
      <c r="C149" s="4">
        <v>0.29724177120051354</v>
      </c>
      <c r="D149" s="4">
        <v>0.30564114334872627</v>
      </c>
      <c r="E149" s="4">
        <v>0.18135254247657606</v>
      </c>
      <c r="F149" s="4">
        <v>0.3115526811800946</v>
      </c>
      <c r="G149" s="4">
        <v>0.22427649064727917</v>
      </c>
      <c r="H149" s="49">
        <v>0.12415986615169117</v>
      </c>
      <c r="I149" s="49">
        <v>0.59899924457602305</v>
      </c>
      <c r="J149" s="49">
        <v>0.74920332856339455</v>
      </c>
      <c r="K149" s="49">
        <v>0.78388738977282224</v>
      </c>
      <c r="L149" s="4">
        <v>0.40266811334599995</v>
      </c>
      <c r="M149" s="62">
        <v>1.2299090000000001</v>
      </c>
      <c r="N149" s="88">
        <v>1.2299089999999999</v>
      </c>
    </row>
    <row r="150" spans="2:14" x14ac:dyDescent="0.3">
      <c r="B150" s="3" t="s">
        <v>336</v>
      </c>
      <c r="C150" s="4">
        <v>0.55998799999999993</v>
      </c>
      <c r="D150" s="4">
        <v>0.24862859999999976</v>
      </c>
      <c r="E150" s="4">
        <v>0.20999780000099988</v>
      </c>
      <c r="F150" s="4">
        <v>0.21000000000000019</v>
      </c>
      <c r="G150" s="4">
        <v>0.2649999999999999</v>
      </c>
      <c r="H150" s="49">
        <v>0.1151279999999999</v>
      </c>
      <c r="I150" s="49">
        <v>0.43619135000000031</v>
      </c>
      <c r="J150" s="49">
        <v>0.58699999999999974</v>
      </c>
      <c r="K150" s="49">
        <v>1.0735999999999999</v>
      </c>
      <c r="L150" s="4">
        <v>1.7232997999999995</v>
      </c>
      <c r="M150" s="62">
        <v>0.30000000000000004</v>
      </c>
      <c r="N150" s="88">
        <v>0.3</v>
      </c>
    </row>
    <row r="151" spans="2:14" x14ac:dyDescent="0.3">
      <c r="B151" s="3" t="s">
        <v>337</v>
      </c>
      <c r="C151" s="4">
        <v>0.28019771653699999</v>
      </c>
      <c r="D151" s="4">
        <v>0.40240757244382341</v>
      </c>
      <c r="E151" s="4">
        <v>0.30122424786950952</v>
      </c>
      <c r="F151" s="4">
        <v>0.41116317877725805</v>
      </c>
      <c r="G151" s="4">
        <v>0.5245021342004168</v>
      </c>
      <c r="H151" s="49">
        <v>0.35396464987673482</v>
      </c>
      <c r="I151" s="49">
        <v>0.38230870606709</v>
      </c>
      <c r="J151" s="49">
        <v>0.58971029756458226</v>
      </c>
      <c r="K151" s="49">
        <v>0.62022045796729208</v>
      </c>
      <c r="L151" s="4">
        <v>2.5503467720024182</v>
      </c>
      <c r="M151" s="62">
        <v>0.23578699999999997</v>
      </c>
      <c r="N151" s="88">
        <v>0.235787</v>
      </c>
    </row>
    <row r="152" spans="2:14" x14ac:dyDescent="0.3">
      <c r="B152" s="5" t="s">
        <v>338</v>
      </c>
      <c r="C152" s="6">
        <v>0.28822103966031021</v>
      </c>
      <c r="D152" s="6">
        <v>0.34649119190658806</v>
      </c>
      <c r="E152" s="6">
        <v>0.34059172778713376</v>
      </c>
      <c r="F152" s="6">
        <v>0.39757220335424748</v>
      </c>
      <c r="G152" s="6">
        <v>0.4007742753556911</v>
      </c>
      <c r="H152" s="51">
        <v>0.20252000000000003</v>
      </c>
      <c r="I152" s="51">
        <v>0.32418873176156615</v>
      </c>
      <c r="J152" s="51">
        <v>0.46410931701331015</v>
      </c>
      <c r="K152" s="49">
        <v>1.0698533056283197</v>
      </c>
      <c r="L152" s="4">
        <v>1.6353661923352241</v>
      </c>
      <c r="M152" s="62">
        <v>0</v>
      </c>
      <c r="N152" s="88"/>
    </row>
    <row r="153" spans="2:14" x14ac:dyDescent="0.3">
      <c r="B153" s="31" t="s">
        <v>197</v>
      </c>
      <c r="C153" s="32">
        <f>+SUMPRODUCT(C154:C155,'Empleo ISS'!C154:C155)/'Empleo ISS'!C153</f>
        <v>0.34156072461432402</v>
      </c>
      <c r="D153" s="32">
        <f>+SUMPRODUCT(D154:D155,'Empleo ISS'!D154:D155)/'Empleo ISS'!D153</f>
        <v>0.39045555646627084</v>
      </c>
      <c r="E153" s="32">
        <f>+SUMPRODUCT(E154:E155,'Empleo ISS'!E154:E155)/'Empleo ISS'!E153</f>
        <v>0.31496867530596773</v>
      </c>
      <c r="F153" s="32">
        <f>+SUMPRODUCT(F154:F155,'Empleo ISS'!F154:F155)/'Empleo ISS'!F153</f>
        <v>0.41180068005092263</v>
      </c>
      <c r="G153" s="32">
        <f>+SUMPRODUCT(G154:G155,'Empleo ISS'!G154:G155)/'Empleo ISS'!G153</f>
        <v>0.35974643341013141</v>
      </c>
      <c r="H153" s="50">
        <f>+SUMPRODUCT(H154:H155,'Empleo ISS'!H154:H155)/'Empleo ISS'!H153</f>
        <v>0.31098160291439025</v>
      </c>
      <c r="I153" s="50">
        <f>+SUMPRODUCT(I154:I155,'Empleo ISS'!I154:I155)/'Empleo ISS'!I153</f>
        <v>0.42199953867465223</v>
      </c>
      <c r="J153" s="50">
        <f>+SUMPRODUCT(J154:J155,'Empleo ISS'!J154:J155)/'Empleo ISS'!J153</f>
        <v>0.55645366083400394</v>
      </c>
      <c r="K153" s="50">
        <f>+SUMPRODUCT(K154:K155,'Empleo ISS'!K154:K155)/'Empleo ISS'!K153</f>
        <v>1.42261303612804</v>
      </c>
      <c r="L153" s="32">
        <f>+SUMPRODUCT(L154:L155,'Empleo ISS'!L154:L155)/'Empleo ISS'!L153</f>
        <v>1.3985602008261655</v>
      </c>
      <c r="M153" s="32">
        <f>+SUMPRODUCT(M154:M155,'Empleo ISS'!M154:M155)/'Empleo ISS'!M153</f>
        <v>0.21722934296028878</v>
      </c>
      <c r="N153" s="87">
        <f>+SUMPRODUCT(N154:N155,'Empleo ISS'!N154:N155)/'Empleo ISS'!N153</f>
        <v>0.21722934296028884</v>
      </c>
    </row>
    <row r="154" spans="2:14" x14ac:dyDescent="0.3">
      <c r="B154" s="3" t="s">
        <v>339</v>
      </c>
      <c r="C154" s="4">
        <v>0.30873600000000034</v>
      </c>
      <c r="D154" s="4">
        <v>0.4211548915529999</v>
      </c>
      <c r="E154" s="4">
        <v>0.28463485976978475</v>
      </c>
      <c r="F154" s="4">
        <v>0.42709457000000017</v>
      </c>
      <c r="G154" s="4">
        <v>0.36514136074999937</v>
      </c>
      <c r="H154" s="49">
        <v>0.33100000000000041</v>
      </c>
      <c r="I154" s="49">
        <v>0.42135534089999993</v>
      </c>
      <c r="J154" s="49">
        <v>0.53412875000000026</v>
      </c>
      <c r="K154" s="49">
        <v>1.4443236846875003</v>
      </c>
      <c r="L154" s="4">
        <v>0.87199999999999989</v>
      </c>
      <c r="M154" s="62">
        <v>0.28929099999999996</v>
      </c>
      <c r="N154" s="88">
        <v>0.28929100000000002</v>
      </c>
    </row>
    <row r="155" spans="2:14" x14ac:dyDescent="0.3">
      <c r="B155" s="5" t="s">
        <v>340</v>
      </c>
      <c r="C155" s="6">
        <v>0.54864165827178568</v>
      </c>
      <c r="D155" s="6">
        <v>0.2087695544749999</v>
      </c>
      <c r="E155" s="6">
        <v>0.48539304587360776</v>
      </c>
      <c r="F155" s="6">
        <v>0.33402621275000022</v>
      </c>
      <c r="G155" s="6">
        <v>0.33358428576800048</v>
      </c>
      <c r="H155" s="51">
        <v>0.22430000000000039</v>
      </c>
      <c r="I155" s="51">
        <v>0.42445513599999996</v>
      </c>
      <c r="J155" s="51">
        <v>0.63299999999999979</v>
      </c>
      <c r="K155" s="49">
        <v>1.3516189559521234</v>
      </c>
      <c r="L155" s="4">
        <v>3.040522117380875</v>
      </c>
      <c r="M155" s="62">
        <v>0</v>
      </c>
      <c r="N155" s="88"/>
    </row>
    <row r="156" spans="2:14" x14ac:dyDescent="0.3">
      <c r="B156" s="31" t="s">
        <v>198</v>
      </c>
      <c r="C156" s="32">
        <f>+SUMPRODUCT(C157:C182,'Empleo ISS'!C157:C182)/'Empleo ISS'!C156</f>
        <v>0.29055282961430257</v>
      </c>
      <c r="D156" s="32">
        <f>+SUMPRODUCT(D157:D182,'Empleo ISS'!D157:D182)/'Empleo ISS'!D156</f>
        <v>0.35776704192730419</v>
      </c>
      <c r="E156" s="32">
        <f>+SUMPRODUCT(E157:E182,'Empleo ISS'!E157:E182)/'Empleo ISS'!E156</f>
        <v>0.32737074192292881</v>
      </c>
      <c r="F156" s="32">
        <f>+SUMPRODUCT(F157:F182,'Empleo ISS'!F157:F182)/'Empleo ISS'!F156</f>
        <v>0.32531761246436819</v>
      </c>
      <c r="G156" s="32">
        <f>+SUMPRODUCT(G157:G182,'Empleo ISS'!G157:G182)/'Empleo ISS'!G156</f>
        <v>0.47975919951564178</v>
      </c>
      <c r="H156" s="32">
        <f>+SUMPRODUCT(H157:H182,'Empleo ISS'!H157:H182)/'Empleo ISS'!H156</f>
        <v>0.24835770672743276</v>
      </c>
      <c r="I156" s="32">
        <f>+SUMPRODUCT(I157:I182,'Empleo ISS'!I157:I182)/'Empleo ISS'!I156</f>
        <v>0.6162461668451984</v>
      </c>
      <c r="J156" s="50">
        <f>+SUMPRODUCT(J157:J182,'Empleo ISS'!J157:J182)/'Empleo ISS'!J156</f>
        <v>0.87959176010423623</v>
      </c>
      <c r="K156" s="50">
        <f>+SUMPRODUCT(K157:K182,'Empleo ISS'!K157:K182)/'Empleo ISS'!K156</f>
        <v>1.4594267962015413</v>
      </c>
      <c r="L156" s="32">
        <f>+SUMPRODUCT(L157:L182,'Empleo ISS'!L157:L182)/'Empleo ISS'!L156</f>
        <v>1.6582881671365657</v>
      </c>
      <c r="M156" s="32">
        <f>+SUMPRODUCT(M157:M182,'Empleo ISS'!M157:M182)/'Empleo ISS'!M156</f>
        <v>2.0580971959569622E-2</v>
      </c>
      <c r="N156" s="87">
        <f>+SUMPRODUCT(N157:N182,'Empleo ISS'!N157:N182)/'Empleo ISS'!N156</f>
        <v>2.0580971959569615E-2</v>
      </c>
    </row>
    <row r="157" spans="2:14" x14ac:dyDescent="0.3">
      <c r="B157" s="3" t="s">
        <v>662</v>
      </c>
      <c r="C157" s="17">
        <v>0</v>
      </c>
      <c r="D157" s="17">
        <v>0</v>
      </c>
      <c r="E157" s="17">
        <v>0</v>
      </c>
      <c r="F157" s="17">
        <v>0</v>
      </c>
      <c r="G157" s="17">
        <v>0</v>
      </c>
      <c r="H157" s="17">
        <v>0</v>
      </c>
      <c r="I157" s="49">
        <v>0.46463461351956714</v>
      </c>
      <c r="J157" s="49">
        <v>0.86357850580063467</v>
      </c>
      <c r="K157" s="49">
        <v>1.1985157846245702</v>
      </c>
      <c r="L157" s="4">
        <v>1.7096717319396211</v>
      </c>
      <c r="M157" s="62">
        <v>0</v>
      </c>
      <c r="N157" s="88"/>
    </row>
    <row r="158" spans="2:14" x14ac:dyDescent="0.3">
      <c r="B158" s="3" t="s">
        <v>341</v>
      </c>
      <c r="C158" s="4">
        <v>0.27884197999999993</v>
      </c>
      <c r="D158" s="4">
        <v>0.43230119691999969</v>
      </c>
      <c r="E158" s="4">
        <v>0.23814605269999989</v>
      </c>
      <c r="F158" s="4">
        <v>0.36490520928216008</v>
      </c>
      <c r="G158" s="4">
        <v>0.538920212030775</v>
      </c>
      <c r="H158" s="49">
        <v>0.33712301999999994</v>
      </c>
      <c r="I158" s="49">
        <v>0.51835577111143638</v>
      </c>
      <c r="J158" s="49">
        <v>0.81448043347520027</v>
      </c>
      <c r="K158" s="49">
        <v>1.327891955565057</v>
      </c>
      <c r="L158" s="4">
        <v>1.5651605480989685</v>
      </c>
      <c r="M158" s="62">
        <v>0</v>
      </c>
      <c r="N158" s="88"/>
    </row>
    <row r="159" spans="2:14" x14ac:dyDescent="0.3">
      <c r="B159" s="3" t="s">
        <v>342</v>
      </c>
      <c r="C159" s="4">
        <v>0.19730000000000003</v>
      </c>
      <c r="D159" s="4">
        <v>0.33410814999999983</v>
      </c>
      <c r="E159" s="4">
        <v>0.32831599999999983</v>
      </c>
      <c r="F159" s="4">
        <v>0.31099999999999994</v>
      </c>
      <c r="G159" s="4">
        <v>0.49254245000000041</v>
      </c>
      <c r="H159" s="49">
        <v>0.26419174450318295</v>
      </c>
      <c r="I159" s="49">
        <v>0.56998713913772048</v>
      </c>
      <c r="J159" s="49">
        <v>0.61875400314447848</v>
      </c>
      <c r="K159" s="49">
        <v>1.79446546117414</v>
      </c>
      <c r="L159" s="4">
        <v>2.5712951177600818</v>
      </c>
      <c r="M159" s="62">
        <v>3.8737000000000021E-2</v>
      </c>
      <c r="N159" s="88">
        <v>3.8737000000000001E-2</v>
      </c>
    </row>
    <row r="160" spans="2:14" x14ac:dyDescent="0.3">
      <c r="B160" s="3" t="s">
        <v>343</v>
      </c>
      <c r="C160" s="4">
        <v>0.51193400741394002</v>
      </c>
      <c r="D160" s="4">
        <v>0.25005596671999997</v>
      </c>
      <c r="E160" s="4">
        <v>0.24475911863239808</v>
      </c>
      <c r="F160" s="4">
        <v>0.38029850984375058</v>
      </c>
      <c r="G160" s="4">
        <v>0.50216077900093681</v>
      </c>
      <c r="H160" s="49">
        <v>7.1700000000000097E-2</v>
      </c>
      <c r="I160" s="49">
        <v>0.41564404198799987</v>
      </c>
      <c r="J160" s="49">
        <v>1.2321248109635805</v>
      </c>
      <c r="K160" s="49">
        <v>1.2628939659655511</v>
      </c>
      <c r="L160" s="4">
        <v>1.3328362807749996</v>
      </c>
      <c r="M160" s="62">
        <v>0</v>
      </c>
      <c r="N160" s="88"/>
    </row>
    <row r="161" spans="2:14" x14ac:dyDescent="0.3">
      <c r="B161" s="3" t="s">
        <v>344</v>
      </c>
      <c r="C161" s="4">
        <v>0.20406439999999981</v>
      </c>
      <c r="D161" s="4">
        <v>0.5328913415330232</v>
      </c>
      <c r="E161" s="4">
        <v>0.35260515889785582</v>
      </c>
      <c r="F161" s="4">
        <v>0.22172579410947946</v>
      </c>
      <c r="G161" s="4">
        <v>0.5258308087689727</v>
      </c>
      <c r="H161" s="49">
        <v>0.22926483955152377</v>
      </c>
      <c r="I161" s="49">
        <v>0.42216506465635706</v>
      </c>
      <c r="J161" s="49">
        <v>0.89410661297078131</v>
      </c>
      <c r="K161" s="49">
        <v>1.2213495821767948</v>
      </c>
      <c r="L161" s="4">
        <v>1.6384258753988847</v>
      </c>
      <c r="M161" s="62">
        <v>2.9992999999999936E-2</v>
      </c>
      <c r="N161" s="88">
        <v>2.9992999999999999E-2</v>
      </c>
    </row>
    <row r="162" spans="2:14" x14ac:dyDescent="0.3">
      <c r="B162" s="3" t="s">
        <v>345</v>
      </c>
      <c r="C162" s="4">
        <v>0.30540209423399989</v>
      </c>
      <c r="D162" s="4">
        <v>0.32511040877499986</v>
      </c>
      <c r="E162" s="4">
        <v>0.400560120343604</v>
      </c>
      <c r="F162" s="4">
        <v>0.30661486174999975</v>
      </c>
      <c r="G162" s="4">
        <v>0.30702047505590002</v>
      </c>
      <c r="H162" s="49">
        <v>0.43595167971381321</v>
      </c>
      <c r="I162" s="49">
        <v>0.53971104163700012</v>
      </c>
      <c r="J162" s="49">
        <v>0.96776873539449193</v>
      </c>
      <c r="K162" s="49">
        <v>1.401663101649171</v>
      </c>
      <c r="L162" s="4">
        <v>1.6414057091455958</v>
      </c>
      <c r="M162" s="62">
        <v>0</v>
      </c>
      <c r="N162" s="88"/>
    </row>
    <row r="163" spans="2:14" x14ac:dyDescent="0.3">
      <c r="B163" s="3" t="s">
        <v>346</v>
      </c>
      <c r="C163" s="4">
        <v>0.34133847999999989</v>
      </c>
      <c r="D163" s="4">
        <v>0.37035512379735214</v>
      </c>
      <c r="E163" s="4">
        <v>0.29806315989171184</v>
      </c>
      <c r="F163" s="4">
        <v>0.42611195956363179</v>
      </c>
      <c r="G163" s="4">
        <v>0.44936245599292923</v>
      </c>
      <c r="H163" s="49">
        <v>0.44653968287983292</v>
      </c>
      <c r="I163" s="49">
        <v>0.46301911828098197</v>
      </c>
      <c r="J163" s="49">
        <v>1.0361638199811942</v>
      </c>
      <c r="K163" s="49">
        <v>1.6296192881988105</v>
      </c>
      <c r="L163" s="4">
        <v>1.3215137397712708</v>
      </c>
      <c r="M163" s="62">
        <v>2.9504999999999892E-2</v>
      </c>
      <c r="N163" s="88">
        <v>2.9505E-2</v>
      </c>
    </row>
    <row r="164" spans="2:14" x14ac:dyDescent="0.3">
      <c r="B164" s="3" t="s">
        <v>347</v>
      </c>
      <c r="C164" s="4">
        <v>0.43273702880000031</v>
      </c>
      <c r="D164" s="4">
        <v>0.41294492890762635</v>
      </c>
      <c r="E164" s="4">
        <v>0.28637719027200004</v>
      </c>
      <c r="F164" s="4">
        <v>0.27411214242199988</v>
      </c>
      <c r="G164" s="4">
        <v>0.42888438301152698</v>
      </c>
      <c r="H164" s="49">
        <v>0.26193872000000007</v>
      </c>
      <c r="I164" s="49">
        <v>0.65608243610393591</v>
      </c>
      <c r="J164" s="49">
        <v>0.65950231109599988</v>
      </c>
      <c r="K164" s="49">
        <v>1.161488793490455</v>
      </c>
      <c r="L164" s="4">
        <v>1.7892534474174759</v>
      </c>
      <c r="M164" s="62">
        <v>0</v>
      </c>
      <c r="N164" s="88"/>
    </row>
    <row r="165" spans="2:14" x14ac:dyDescent="0.3">
      <c r="B165" s="3" t="s">
        <v>348</v>
      </c>
      <c r="C165" s="4">
        <v>0.33705686287250036</v>
      </c>
      <c r="D165" s="4">
        <v>0.27660887999999995</v>
      </c>
      <c r="E165" s="4">
        <v>0.33977479564359037</v>
      </c>
      <c r="F165" s="4">
        <v>0.33365524556000015</v>
      </c>
      <c r="G165" s="4">
        <v>0.43436471404625032</v>
      </c>
      <c r="H165" s="49">
        <v>0.32536486250000007</v>
      </c>
      <c r="I165" s="49">
        <v>0.60005339489600074</v>
      </c>
      <c r="J165" s="49">
        <v>0.8047891655525885</v>
      </c>
      <c r="K165" s="49">
        <v>1.6187058054667864</v>
      </c>
      <c r="L165" s="4">
        <v>1.5872864416390882</v>
      </c>
      <c r="M165" s="62">
        <v>3.0000000000000027E-2</v>
      </c>
      <c r="N165" s="88">
        <v>0.03</v>
      </c>
    </row>
    <row r="166" spans="2:14" x14ac:dyDescent="0.3">
      <c r="B166" s="3" t="s">
        <v>349</v>
      </c>
      <c r="C166" s="4">
        <v>0.27681301159999983</v>
      </c>
      <c r="D166" s="4">
        <v>0.46236970000000044</v>
      </c>
      <c r="E166" s="4">
        <v>0.28091661582500027</v>
      </c>
      <c r="F166" s="4">
        <v>0.4707625625000007</v>
      </c>
      <c r="G166" s="4">
        <v>0.30557379474620006</v>
      </c>
      <c r="H166" s="49">
        <v>0.29591000000000012</v>
      </c>
      <c r="I166" s="49">
        <v>0.6471125000000002</v>
      </c>
      <c r="J166" s="49">
        <v>1.1059519564160007</v>
      </c>
      <c r="K166" s="49">
        <v>1.4886276851379332</v>
      </c>
      <c r="L166" s="4">
        <v>1.2843809724939481</v>
      </c>
      <c r="M166" s="62">
        <v>0</v>
      </c>
      <c r="N166" s="88"/>
    </row>
    <row r="167" spans="2:14" x14ac:dyDescent="0.3">
      <c r="B167" s="3" t="s">
        <v>350</v>
      </c>
      <c r="C167" s="4">
        <v>0.29921275000000014</v>
      </c>
      <c r="D167" s="4">
        <v>0.37330973644799981</v>
      </c>
      <c r="E167" s="4">
        <v>0.2315857400000001</v>
      </c>
      <c r="F167" s="4">
        <v>0.30493776615592161</v>
      </c>
      <c r="G167" s="4">
        <v>0.36842230041122148</v>
      </c>
      <c r="H167" s="49">
        <v>0.33757061801122235</v>
      </c>
      <c r="I167" s="49">
        <v>0.43507857366894598</v>
      </c>
      <c r="J167" s="49">
        <v>0.59517567275359884</v>
      </c>
      <c r="K167" s="49">
        <v>1.4110363405368944</v>
      </c>
      <c r="L167" s="4">
        <v>2.2584295564102099</v>
      </c>
      <c r="M167" s="62">
        <v>0.1097729999999999</v>
      </c>
      <c r="N167" s="88">
        <v>0.109773</v>
      </c>
    </row>
    <row r="168" spans="2:14" x14ac:dyDescent="0.3">
      <c r="B168" s="3" t="s">
        <v>351</v>
      </c>
      <c r="C168" s="4">
        <v>0.32249999999999979</v>
      </c>
      <c r="D168" s="4">
        <v>0.32253345350000018</v>
      </c>
      <c r="E168" s="4">
        <v>0.23758250000000025</v>
      </c>
      <c r="F168" s="4">
        <v>0.26150860000000042</v>
      </c>
      <c r="G168" s="4">
        <v>0.31668816809599987</v>
      </c>
      <c r="H168" s="49">
        <v>0.50513033488319747</v>
      </c>
      <c r="I168" s="49">
        <v>0.36639944375</v>
      </c>
      <c r="J168" s="49">
        <v>0.70713243880232568</v>
      </c>
      <c r="K168" s="49">
        <v>1.054387775338649</v>
      </c>
      <c r="L168" s="4">
        <v>1.9651165636051395</v>
      </c>
      <c r="M168" s="62">
        <v>0</v>
      </c>
      <c r="N168" s="88"/>
    </row>
    <row r="169" spans="2:14" x14ac:dyDescent="0.3">
      <c r="B169" s="3" t="s">
        <v>352</v>
      </c>
      <c r="C169" s="4">
        <v>0.44064694089999956</v>
      </c>
      <c r="D169" s="4">
        <v>0.32792997806179591</v>
      </c>
      <c r="E169" s="4">
        <v>0.18332630399599981</v>
      </c>
      <c r="F169" s="4">
        <v>0.25040028831177263</v>
      </c>
      <c r="G169" s="4">
        <v>0.40513353877355596</v>
      </c>
      <c r="H169" s="49">
        <v>0.26356565913199992</v>
      </c>
      <c r="I169" s="49">
        <v>0.52951412483800353</v>
      </c>
      <c r="J169" s="49">
        <v>1.0419464149515991</v>
      </c>
      <c r="K169" s="49">
        <v>1.0144678766231348</v>
      </c>
      <c r="L169" s="4">
        <v>1.5346157965831817</v>
      </c>
      <c r="M169" s="62">
        <v>0</v>
      </c>
      <c r="N169" s="88"/>
    </row>
    <row r="170" spans="2:14" x14ac:dyDescent="0.3">
      <c r="B170" s="3" t="s">
        <v>353</v>
      </c>
      <c r="C170" s="4">
        <v>0.26380063999999992</v>
      </c>
      <c r="D170" s="4">
        <v>0.33538654034399995</v>
      </c>
      <c r="E170" s="4">
        <v>0.23502788777599992</v>
      </c>
      <c r="F170" s="4">
        <v>0.25889569278800018</v>
      </c>
      <c r="G170" s="4">
        <v>0.40798202511353621</v>
      </c>
      <c r="H170" s="49">
        <v>0.30686156065476466</v>
      </c>
      <c r="I170" s="49">
        <v>0.45301108834747805</v>
      </c>
      <c r="J170" s="49">
        <v>0.69779956681481958</v>
      </c>
      <c r="K170" s="49">
        <v>1.2820544826267608</v>
      </c>
      <c r="L170" s="4">
        <v>1.7742437418471462</v>
      </c>
      <c r="M170" s="62">
        <v>0</v>
      </c>
      <c r="N170" s="88"/>
    </row>
    <row r="171" spans="2:14" x14ac:dyDescent="0.3">
      <c r="B171" s="3" t="s">
        <v>665</v>
      </c>
      <c r="C171" s="17">
        <v>0</v>
      </c>
      <c r="D171" s="17">
        <v>0</v>
      </c>
      <c r="E171" s="17">
        <v>0</v>
      </c>
      <c r="F171" s="17">
        <v>0</v>
      </c>
      <c r="G171" s="17">
        <v>0</v>
      </c>
      <c r="H171" s="17">
        <v>0</v>
      </c>
      <c r="I171" s="49">
        <v>0.40023899970300003</v>
      </c>
      <c r="J171" s="49">
        <v>0.74664501132499206</v>
      </c>
      <c r="K171" s="49">
        <v>1.536910306353918</v>
      </c>
      <c r="L171" s="4">
        <v>1.5461949115106126</v>
      </c>
      <c r="M171" s="62">
        <v>0.10420000000000007</v>
      </c>
      <c r="N171" s="88">
        <v>0.1042</v>
      </c>
    </row>
    <row r="172" spans="2:14" x14ac:dyDescent="0.3">
      <c r="B172" s="3" t="s">
        <v>354</v>
      </c>
      <c r="C172" s="4">
        <v>0.33964174999999996</v>
      </c>
      <c r="D172" s="4">
        <v>0.38222385145701776</v>
      </c>
      <c r="E172" s="4">
        <v>0.28630824834484847</v>
      </c>
      <c r="F172" s="4">
        <v>0.34534901351511915</v>
      </c>
      <c r="G172" s="4">
        <v>0.47630042388879112</v>
      </c>
      <c r="H172" s="49">
        <v>0.33320623148912798</v>
      </c>
      <c r="I172" s="49">
        <v>0.58708621715413645</v>
      </c>
      <c r="J172" s="49">
        <v>1.0429590309000645</v>
      </c>
      <c r="K172" s="49">
        <v>1.7060617607083808</v>
      </c>
      <c r="L172" s="4">
        <v>1.1401085908298798</v>
      </c>
      <c r="M172" s="62">
        <v>4.4000000000000039E-2</v>
      </c>
      <c r="N172" s="88">
        <v>4.3999999999999997E-2</v>
      </c>
    </row>
    <row r="173" spans="2:14" x14ac:dyDescent="0.3">
      <c r="B173" s="3" t="s">
        <v>355</v>
      </c>
      <c r="C173" s="4">
        <v>0.31925725216999989</v>
      </c>
      <c r="D173" s="4">
        <v>0.41577752528</v>
      </c>
      <c r="E173" s="4">
        <v>0.27041011235599988</v>
      </c>
      <c r="F173" s="4">
        <v>0.32275584707802474</v>
      </c>
      <c r="G173" s="4">
        <v>0.54772280817520858</v>
      </c>
      <c r="H173" s="49">
        <v>0.26285152700000003</v>
      </c>
      <c r="I173" s="49">
        <v>0.46758275657341986</v>
      </c>
      <c r="J173" s="49">
        <v>0.99979929431861803</v>
      </c>
      <c r="K173" s="49">
        <v>1.0674294600544258</v>
      </c>
      <c r="L173" s="4">
        <v>0.9504355717178401</v>
      </c>
      <c r="M173" s="62">
        <v>0</v>
      </c>
      <c r="N173" s="88"/>
    </row>
    <row r="174" spans="2:14" x14ac:dyDescent="0.3">
      <c r="B174" s="3" t="s">
        <v>356</v>
      </c>
      <c r="C174" s="4">
        <v>0.33058053303168</v>
      </c>
      <c r="D174" s="4">
        <v>0.41094280700283914</v>
      </c>
      <c r="E174" s="4">
        <v>0.26868775115200028</v>
      </c>
      <c r="F174" s="4">
        <v>0.36170639343244293</v>
      </c>
      <c r="G174" s="4">
        <v>0.3302741319920004</v>
      </c>
      <c r="H174" s="49">
        <v>0.3302741319920004</v>
      </c>
      <c r="I174" s="49">
        <v>0.6071825000000004</v>
      </c>
      <c r="J174" s="49">
        <v>0.9357671647820005</v>
      </c>
      <c r="K174" s="49">
        <v>1.5328993030090654</v>
      </c>
      <c r="L174" s="4">
        <v>0.89735627427958198</v>
      </c>
      <c r="M174" s="62">
        <v>0</v>
      </c>
      <c r="N174" s="88"/>
    </row>
    <row r="175" spans="2:14" x14ac:dyDescent="0.3">
      <c r="B175" s="3" t="s">
        <v>357</v>
      </c>
      <c r="C175" s="4">
        <v>0.26196221887999993</v>
      </c>
      <c r="D175" s="4">
        <v>0.62770736806892158</v>
      </c>
      <c r="E175" s="4">
        <v>0.28615705744323328</v>
      </c>
      <c r="F175" s="4">
        <v>0.34933528807244807</v>
      </c>
      <c r="G175" s="4">
        <v>0.48683816264358537</v>
      </c>
      <c r="H175" s="49">
        <v>0.34110031761197934</v>
      </c>
      <c r="I175" s="49">
        <v>0.68985861267643522</v>
      </c>
      <c r="J175" s="49">
        <v>0.76158658199851104</v>
      </c>
      <c r="K175" s="49">
        <v>1.5218138530108898</v>
      </c>
      <c r="L175" s="4">
        <v>1.8577097439009029</v>
      </c>
      <c r="M175" s="62">
        <v>3.5781000000000063E-2</v>
      </c>
      <c r="N175" s="88">
        <v>3.5781E-2</v>
      </c>
    </row>
    <row r="176" spans="2:14" x14ac:dyDescent="0.3">
      <c r="B176" s="3" t="s">
        <v>358</v>
      </c>
      <c r="C176" s="4">
        <v>0.24216653197853644</v>
      </c>
      <c r="D176" s="4">
        <v>0.3365910278760611</v>
      </c>
      <c r="E176" s="4">
        <v>0.31876119906752742</v>
      </c>
      <c r="F176" s="4">
        <v>0.4394477593740056</v>
      </c>
      <c r="G176" s="4">
        <v>0.26436737113138431</v>
      </c>
      <c r="H176" s="49">
        <v>0.23156327796799991</v>
      </c>
      <c r="I176" s="49">
        <v>0.52035870838145182</v>
      </c>
      <c r="J176" s="49">
        <v>0.74893248178202421</v>
      </c>
      <c r="K176" s="49">
        <v>2.0191116663758595</v>
      </c>
      <c r="L176" s="4">
        <v>1.620596503827811</v>
      </c>
      <c r="M176" s="62">
        <v>4.9995999999999929E-2</v>
      </c>
      <c r="N176" s="88">
        <v>4.9995999999999999E-2</v>
      </c>
    </row>
    <row r="177" spans="2:15" x14ac:dyDescent="0.3">
      <c r="B177" s="3" t="s">
        <v>359</v>
      </c>
      <c r="C177" s="4">
        <v>0.32447664224000028</v>
      </c>
      <c r="D177" s="4">
        <v>0.3257315686240001</v>
      </c>
      <c r="E177" s="4">
        <v>0.21038367972500027</v>
      </c>
      <c r="F177" s="4">
        <v>0.25738063610599982</v>
      </c>
      <c r="G177" s="4">
        <v>0.30462236211499971</v>
      </c>
      <c r="H177" s="49">
        <v>0.32942724200000018</v>
      </c>
      <c r="I177" s="49">
        <v>0.46210451617121873</v>
      </c>
      <c r="J177" s="49">
        <v>0.83581214678629734</v>
      </c>
      <c r="K177" s="49">
        <v>1.2351925454458543</v>
      </c>
      <c r="L177" s="4">
        <v>2.1777129794578136</v>
      </c>
      <c r="M177" s="62">
        <v>0</v>
      </c>
      <c r="N177" s="88"/>
    </row>
    <row r="178" spans="2:15" x14ac:dyDescent="0.3">
      <c r="B178" s="3" t="s">
        <v>360</v>
      </c>
      <c r="C178" s="4">
        <v>0.36442474999999974</v>
      </c>
      <c r="D178" s="4">
        <v>0.41679004445000012</v>
      </c>
      <c r="E178" s="4">
        <v>0.26787500000000009</v>
      </c>
      <c r="F178" s="4">
        <v>0.31006611591200017</v>
      </c>
      <c r="G178" s="4">
        <v>0.45797857195557379</v>
      </c>
      <c r="H178" s="49">
        <v>0.46569682974501947</v>
      </c>
      <c r="I178" s="49">
        <v>0.5596732846403607</v>
      </c>
      <c r="J178" s="49">
        <v>1.2329814688671874</v>
      </c>
      <c r="K178" s="49">
        <v>1.5160096809108814</v>
      </c>
      <c r="L178" s="4">
        <v>1.1961828469618103</v>
      </c>
      <c r="M178" s="62">
        <v>0</v>
      </c>
      <c r="N178" s="88"/>
    </row>
    <row r="179" spans="2:15" x14ac:dyDescent="0.3">
      <c r="B179" s="3" t="s">
        <v>361</v>
      </c>
      <c r="C179" s="4">
        <v>0.29480981385392058</v>
      </c>
      <c r="D179" s="4">
        <v>0.24130730307515802</v>
      </c>
      <c r="E179" s="4">
        <v>0.46961145086941647</v>
      </c>
      <c r="F179" s="4">
        <v>0.35889522755120828</v>
      </c>
      <c r="G179" s="4">
        <v>0.60680527758982605</v>
      </c>
      <c r="H179" s="49">
        <v>0.1239987199999999</v>
      </c>
      <c r="I179" s="49">
        <v>0.8092393372731399</v>
      </c>
      <c r="J179" s="49">
        <v>0.96828173202399248</v>
      </c>
      <c r="K179" s="49">
        <v>1.3347312532796236</v>
      </c>
      <c r="L179" s="4">
        <v>1.3680934737734343</v>
      </c>
      <c r="M179" s="62">
        <v>0</v>
      </c>
      <c r="N179" s="88"/>
    </row>
    <row r="180" spans="2:15" x14ac:dyDescent="0.3">
      <c r="B180" s="3" t="s">
        <v>362</v>
      </c>
      <c r="C180" s="4">
        <v>0.24851650560000027</v>
      </c>
      <c r="D180" s="4">
        <v>0.22780178411227081</v>
      </c>
      <c r="E180" s="4">
        <v>0.520476512619656</v>
      </c>
      <c r="F180" s="4">
        <v>0.35951550357255435</v>
      </c>
      <c r="G180" s="4">
        <v>0.60680680700661371</v>
      </c>
      <c r="H180" s="49">
        <v>0.1239987199999999</v>
      </c>
      <c r="I180" s="49">
        <v>0.8092393372731399</v>
      </c>
      <c r="J180" s="49">
        <v>0.96828173202399248</v>
      </c>
      <c r="K180" s="49">
        <v>1.3347312532796236</v>
      </c>
      <c r="L180" s="4">
        <v>1.3680934737734343</v>
      </c>
      <c r="M180" s="62">
        <v>0</v>
      </c>
      <c r="N180" s="88"/>
      <c r="O180" s="60"/>
    </row>
    <row r="181" spans="2:15" x14ac:dyDescent="0.3">
      <c r="B181" s="3" t="s">
        <v>363</v>
      </c>
      <c r="C181" s="4">
        <v>0.36398148723200019</v>
      </c>
      <c r="D181" s="4">
        <v>0.40892738735201561</v>
      </c>
      <c r="E181" s="4">
        <v>0.27349342515548836</v>
      </c>
      <c r="F181" s="4">
        <v>0.43079664961876518</v>
      </c>
      <c r="G181" s="4">
        <v>0.50776783543189374</v>
      </c>
      <c r="H181" s="49">
        <v>0.26952663190764303</v>
      </c>
      <c r="I181" s="49">
        <v>0.50834602329007139</v>
      </c>
      <c r="J181" s="49">
        <v>1.0548079709696014</v>
      </c>
      <c r="K181" s="49">
        <v>1.4442687078656027</v>
      </c>
      <c r="L181" s="4">
        <v>1.1633298324196328</v>
      </c>
      <c r="M181" s="62">
        <v>0</v>
      </c>
      <c r="N181" s="88"/>
    </row>
    <row r="182" spans="2:15" x14ac:dyDescent="0.3">
      <c r="B182" s="3" t="s">
        <v>364</v>
      </c>
      <c r="C182" s="4">
        <v>0.33100000000000041</v>
      </c>
      <c r="D182" s="4">
        <v>0.33100000000000041</v>
      </c>
      <c r="E182" s="4">
        <v>0.2388696760000002</v>
      </c>
      <c r="F182" s="4">
        <v>0.27275907500000018</v>
      </c>
      <c r="G182" s="4">
        <v>0.37999999999999989</v>
      </c>
      <c r="H182" s="49">
        <v>0.24120000000000008</v>
      </c>
      <c r="I182" s="49">
        <v>0.5709204833599999</v>
      </c>
      <c r="J182" s="49">
        <v>1.0075549999999995</v>
      </c>
      <c r="K182" s="49">
        <v>1.3356194220800002</v>
      </c>
      <c r="L182" s="4">
        <v>1.1589791354460153</v>
      </c>
      <c r="M182" s="62">
        <v>2.7992000000000017E-2</v>
      </c>
      <c r="N182" s="88">
        <v>2.7992E-2</v>
      </c>
    </row>
    <row r="183" spans="2:15" x14ac:dyDescent="0.3">
      <c r="B183" s="31" t="s">
        <v>199</v>
      </c>
      <c r="C183" s="32">
        <f>+SUMPRODUCT(C184:C189,'Empleo ISS'!C184:C189)/'Empleo ISS'!C183</f>
        <v>0.36344901021865483</v>
      </c>
      <c r="D183" s="32">
        <f>+SUMPRODUCT(D184:D189,'Empleo ISS'!D184:D189)/'Empleo ISS'!D183</f>
        <v>0.31270538393867497</v>
      </c>
      <c r="E183" s="32">
        <f>+SUMPRODUCT(E184:E189,'Empleo ISS'!E184:E189)/'Empleo ISS'!E183</f>
        <v>0.2568365510966214</v>
      </c>
      <c r="F183" s="32">
        <f>+SUMPRODUCT(F184:F189,'Empleo ISS'!F184:F189)/'Empleo ISS'!F183</f>
        <v>0.3103820694993612</v>
      </c>
      <c r="G183" s="32">
        <f>+SUMPRODUCT(G184:G189,'Empleo ISS'!G184:G189)/'Empleo ISS'!G183</f>
        <v>0.38223984548005047</v>
      </c>
      <c r="H183" s="50">
        <f>+SUMPRODUCT(H184:H189,'Empleo ISS'!H184:H189)/'Empleo ISS'!H183</f>
        <v>0.25043062610372235</v>
      </c>
      <c r="I183" s="50">
        <f>+SUMPRODUCT(I184:I189,'Empleo ISS'!I184:I189)/'Empleo ISS'!I183</f>
        <v>0.48245730304159501</v>
      </c>
      <c r="J183" s="50">
        <f>+SUMPRODUCT(J184:J189,'Empleo ISS'!J184:J189)/'Empleo ISS'!J183</f>
        <v>0.85755187011073997</v>
      </c>
      <c r="K183" s="50">
        <f>+SUMPRODUCT(K184:K189,'Empleo ISS'!K184:K189)/'Empleo ISS'!K183</f>
        <v>1.6296523156013385</v>
      </c>
      <c r="L183" s="32">
        <f>+SUMPRODUCT(L184:L189,'Empleo ISS'!L184:L189)/'Empleo ISS'!L183</f>
        <v>1.3597373631157175</v>
      </c>
      <c r="M183" s="32">
        <f>+SUMPRODUCT(M184:M189,'Empleo ISS'!M184:M189)/'Empleo ISS'!M183</f>
        <v>4.577183219178086E-2</v>
      </c>
      <c r="N183" s="87">
        <f>+SUMPRODUCT(N184:N189,'Empleo ISS'!N184:N189)/'Empleo ISS'!N183</f>
        <v>4.5771832191780819E-2</v>
      </c>
    </row>
    <row r="184" spans="2:15" x14ac:dyDescent="0.3">
      <c r="B184" s="3" t="s">
        <v>365</v>
      </c>
      <c r="C184" s="4">
        <v>0.35913947542016023</v>
      </c>
      <c r="D184" s="4">
        <v>0.31018800000000035</v>
      </c>
      <c r="E184" s="4">
        <v>0.25175494812499988</v>
      </c>
      <c r="F184" s="4">
        <v>0.3191093216000005</v>
      </c>
      <c r="G184" s="4">
        <v>0.37267165051727402</v>
      </c>
      <c r="H184" s="49">
        <v>0.2772005838857734</v>
      </c>
      <c r="I184" s="49">
        <v>0.43510354686936048</v>
      </c>
      <c r="J184" s="49">
        <v>0.82921082528578438</v>
      </c>
      <c r="K184" s="49">
        <v>1.6627449688859399</v>
      </c>
      <c r="L184" s="4">
        <v>1.6938760184798585</v>
      </c>
      <c r="M184" s="62">
        <v>6.0000000000000053E-2</v>
      </c>
      <c r="N184" s="88">
        <v>0.06</v>
      </c>
    </row>
    <row r="185" spans="2:15" x14ac:dyDescent="0.3">
      <c r="B185" s="3" t="s">
        <v>366</v>
      </c>
      <c r="C185" s="4">
        <v>0.36525956540025684</v>
      </c>
      <c r="D185" s="4">
        <v>0.28995323207969781</v>
      </c>
      <c r="E185" s="4">
        <v>0.26715980990374999</v>
      </c>
      <c r="F185" s="4">
        <v>0.34003731402966575</v>
      </c>
      <c r="G185" s="4">
        <v>0.30999293694481467</v>
      </c>
      <c r="H185" s="49">
        <v>0.17805599999999999</v>
      </c>
      <c r="I185" s="49">
        <v>0.49412502704639394</v>
      </c>
      <c r="J185" s="49">
        <v>1.2016502945925951</v>
      </c>
      <c r="K185" s="49">
        <v>1.4741405564719483</v>
      </c>
      <c r="L185" s="4">
        <v>1.2659259175745401</v>
      </c>
      <c r="M185" s="62">
        <v>6.0000000000000053E-2</v>
      </c>
      <c r="N185" s="88">
        <v>0.06</v>
      </c>
    </row>
    <row r="186" spans="2:15" x14ac:dyDescent="0.3">
      <c r="B186" s="3" t="s">
        <v>634</v>
      </c>
      <c r="C186" s="17">
        <v>0</v>
      </c>
      <c r="D186" s="17">
        <v>0</v>
      </c>
      <c r="E186" s="17">
        <v>0</v>
      </c>
      <c r="F186" s="17">
        <v>0</v>
      </c>
      <c r="G186" s="17">
        <v>0</v>
      </c>
      <c r="H186" s="17">
        <v>0</v>
      </c>
      <c r="I186" s="17">
        <v>0</v>
      </c>
      <c r="J186" s="17">
        <v>0</v>
      </c>
      <c r="K186" s="49">
        <v>1.5596145157095926</v>
      </c>
      <c r="L186" s="4">
        <v>1.053580712532709</v>
      </c>
      <c r="M186" s="62">
        <v>6.0000000000000053E-2</v>
      </c>
      <c r="N186" s="88">
        <v>0.06</v>
      </c>
    </row>
    <row r="187" spans="2:15" x14ac:dyDescent="0.3">
      <c r="B187" s="3" t="s">
        <v>367</v>
      </c>
      <c r="C187" s="4">
        <v>0.39535068362901749</v>
      </c>
      <c r="D187" s="4">
        <v>0.3228448176284</v>
      </c>
      <c r="E187" s="4">
        <v>0.25511039364724319</v>
      </c>
      <c r="F187" s="4">
        <v>0.31132006390000022</v>
      </c>
      <c r="G187" s="4">
        <v>0.45200121000000038</v>
      </c>
      <c r="H187" s="49">
        <v>0.17579300000000009</v>
      </c>
      <c r="I187" s="49">
        <v>0.63132200000000016</v>
      </c>
      <c r="J187" s="49">
        <v>0.81500079860000008</v>
      </c>
      <c r="K187" s="49">
        <v>1.5199487364972679</v>
      </c>
      <c r="L187" s="4">
        <v>0.82504841299999954</v>
      </c>
      <c r="M187" s="62">
        <v>0</v>
      </c>
      <c r="N187" s="88"/>
    </row>
    <row r="188" spans="2:15" x14ac:dyDescent="0.3">
      <c r="B188" s="3" t="s">
        <v>677</v>
      </c>
      <c r="C188" s="17">
        <v>0</v>
      </c>
      <c r="D188" s="17">
        <v>0</v>
      </c>
      <c r="E188" s="17">
        <v>0</v>
      </c>
      <c r="F188" s="17">
        <v>0</v>
      </c>
      <c r="G188" s="17">
        <v>0</v>
      </c>
      <c r="H188" s="17">
        <v>0</v>
      </c>
      <c r="I188" s="17">
        <v>0</v>
      </c>
      <c r="J188" s="17">
        <v>0</v>
      </c>
      <c r="K188" s="49">
        <v>1.730531292799439</v>
      </c>
      <c r="L188" s="4">
        <v>0.87168501292659051</v>
      </c>
      <c r="M188" s="62">
        <v>0</v>
      </c>
      <c r="N188" s="88"/>
    </row>
    <row r="189" spans="2:15" x14ac:dyDescent="0.3">
      <c r="B189" s="5" t="s">
        <v>368</v>
      </c>
      <c r="C189" s="6">
        <v>0.31322756000000007</v>
      </c>
      <c r="D189" s="6">
        <v>0.32352398000000004</v>
      </c>
      <c r="E189" s="6">
        <v>0.2984509445823591</v>
      </c>
      <c r="F189" s="6">
        <v>0.2099870399999999</v>
      </c>
      <c r="G189" s="6">
        <v>0.31930916739320003</v>
      </c>
      <c r="H189" s="51">
        <v>0.27878145050867476</v>
      </c>
      <c r="I189" s="51">
        <v>0.47480294329712991</v>
      </c>
      <c r="J189" s="51">
        <v>1.0167137089219458</v>
      </c>
      <c r="K189" s="49">
        <v>1.7416881982450234</v>
      </c>
      <c r="L189" s="4">
        <v>0.95337581192662468</v>
      </c>
      <c r="M189" s="62">
        <v>9.4500000000000028E-2</v>
      </c>
      <c r="N189" s="88">
        <v>9.4500000000000001E-2</v>
      </c>
    </row>
    <row r="190" spans="2:15" x14ac:dyDescent="0.3">
      <c r="B190" s="31" t="s">
        <v>200</v>
      </c>
      <c r="C190" s="32">
        <f>+SUMPRODUCT(C191,'Empleo ISS'!C191)/'Empleo ISS'!C190</f>
        <v>0.29512564193599999</v>
      </c>
      <c r="D190" s="32">
        <f>+SUMPRODUCT(D191,'Empleo ISS'!D191)/'Empleo ISS'!D190</f>
        <v>0.25478816000000015</v>
      </c>
      <c r="E190" s="32">
        <f>+SUMPRODUCT(E191,'Empleo ISS'!E191)/'Empleo ISS'!E190</f>
        <v>0.20216934999999991</v>
      </c>
      <c r="F190" s="32">
        <f>+SUMPRODUCT(F191,'Empleo ISS'!F191)/'Empleo ISS'!F190</f>
        <v>0.21455239148199998</v>
      </c>
      <c r="G190" s="32">
        <f>+SUMPRODUCT(G191,'Empleo ISS'!G191)/'Empleo ISS'!G190</f>
        <v>0.35331744457225089</v>
      </c>
      <c r="H190" s="50">
        <f>+SUMPRODUCT(H191,'Empleo ISS'!H191)/'Empleo ISS'!H190</f>
        <v>0.26672852300000005</v>
      </c>
      <c r="I190" s="50">
        <f>+SUMPRODUCT(I191,'Empleo ISS'!I191)/'Empleo ISS'!I190</f>
        <v>0.57632888378337621</v>
      </c>
      <c r="J190" s="50">
        <f>+SUMPRODUCT(J191,'Empleo ISS'!J191)/'Empleo ISS'!J190</f>
        <v>0.69508804525788181</v>
      </c>
      <c r="K190" s="50">
        <f>+SUMPRODUCT(K191,'Empleo ISS'!K191)/'Empleo ISS'!K190</f>
        <v>1.4431965568103635</v>
      </c>
      <c r="L190" s="32">
        <f>+SUMPRODUCT(L191,'Empleo ISS'!L191)/'Empleo ISS'!L190</f>
        <v>1.7476542882557722</v>
      </c>
      <c r="M190" s="32">
        <f>+SUMPRODUCT(M191,'Empleo ISS'!M191)/'Empleo ISS'!M190</f>
        <v>0</v>
      </c>
      <c r="N190" s="87">
        <f>+N191</f>
        <v>0</v>
      </c>
    </row>
    <row r="191" spans="2:15" x14ac:dyDescent="0.3">
      <c r="B191" s="5" t="s">
        <v>369</v>
      </c>
      <c r="C191" s="6">
        <v>0.29512564193599999</v>
      </c>
      <c r="D191" s="6">
        <v>0.25478816000000015</v>
      </c>
      <c r="E191" s="6">
        <v>0.20216934999999991</v>
      </c>
      <c r="F191" s="6">
        <v>0.214552391482</v>
      </c>
      <c r="G191" s="6">
        <v>0.35331744457225089</v>
      </c>
      <c r="H191" s="51">
        <v>0.26672852300000005</v>
      </c>
      <c r="I191" s="51">
        <v>0.57632888378337621</v>
      </c>
      <c r="J191" s="51">
        <v>0.69508804525788181</v>
      </c>
      <c r="K191" s="49">
        <v>1.4431965568103635</v>
      </c>
      <c r="L191" s="4">
        <v>1.747654288255772</v>
      </c>
      <c r="M191" s="62">
        <v>0</v>
      </c>
      <c r="N191" s="88"/>
    </row>
    <row r="192" spans="2:15" x14ac:dyDescent="0.3">
      <c r="B192" s="31" t="s">
        <v>201</v>
      </c>
      <c r="C192" s="32">
        <f>+SUMPRODUCT(C193:C200,'Empleo ISS'!C193:C200)/'Empleo ISS'!C192</f>
        <v>0.38838518042532916</v>
      </c>
      <c r="D192" s="32">
        <f>+SUMPRODUCT(D193:D200,'Empleo ISS'!D193:D200)/'Empleo ISS'!D192</f>
        <v>0.29570675381373424</v>
      </c>
      <c r="E192" s="32">
        <f>+SUMPRODUCT(E193:E200,'Empleo ISS'!E193:E200)/'Empleo ISS'!E192</f>
        <v>0.31153602834050059</v>
      </c>
      <c r="F192" s="32">
        <f>+SUMPRODUCT(F193:F200,'Empleo ISS'!F193:F200)/'Empleo ISS'!F192</f>
        <v>0.29026030410975856</v>
      </c>
      <c r="G192" s="32">
        <f>+SUMPRODUCT(G193:G200,'Empleo ISS'!G193:G200)/'Empleo ISS'!G192</f>
        <v>0.40262173386235456</v>
      </c>
      <c r="H192" s="50">
        <f>+SUMPRODUCT(H193:H200,'Empleo ISS'!H193:H200)/'Empleo ISS'!H192</f>
        <v>0.28580989145382801</v>
      </c>
      <c r="I192" s="50">
        <f>+SUMPRODUCT(I193:I200,'Empleo ISS'!I193:I200)/'Empleo ISS'!I192</f>
        <v>0.57637609950140856</v>
      </c>
      <c r="J192" s="50">
        <f>+SUMPRODUCT(J193:J200,'Empleo ISS'!J193:J200)/'Empleo ISS'!J192</f>
        <v>0.78824056635499029</v>
      </c>
      <c r="K192" s="50">
        <f>+SUMPRODUCT(K193:K200,'Empleo ISS'!K193:K200)/'Empleo ISS'!K192</f>
        <v>1.4070576558388634</v>
      </c>
      <c r="L192" s="32">
        <f>+SUMPRODUCT(L193:L200,'Empleo ISS'!L193:L200)/'Empleo ISS'!L192</f>
        <v>1.7231929129799</v>
      </c>
      <c r="M192" s="32">
        <f>+SUMPRODUCT(M193:M200,'Empleo ISS'!M193:M200)/'Empleo ISS'!M192</f>
        <v>0.12023798188153306</v>
      </c>
      <c r="N192" s="87">
        <f>+SUMPRODUCT(N193:N200,'Empleo ISS'!N193:N200)/'Empleo ISS'!N192</f>
        <v>0.12023798188153309</v>
      </c>
    </row>
    <row r="193" spans="2:14" x14ac:dyDescent="0.3">
      <c r="B193" s="3" t="s">
        <v>370</v>
      </c>
      <c r="C193" s="4">
        <v>0.31965554000000007</v>
      </c>
      <c r="D193" s="4">
        <v>0.29865078283016966</v>
      </c>
      <c r="E193" s="4">
        <v>0.22737158940031987</v>
      </c>
      <c r="F193" s="4">
        <v>0.27822752171087006</v>
      </c>
      <c r="G193" s="4">
        <v>0.55489098893615019</v>
      </c>
      <c r="H193" s="49">
        <v>0.26834370783076111</v>
      </c>
      <c r="I193" s="49">
        <v>0.58959327155492547</v>
      </c>
      <c r="J193" s="49">
        <v>0.62792463518075703</v>
      </c>
      <c r="K193" s="49">
        <v>1.2952094864293264</v>
      </c>
      <c r="L193" s="4">
        <v>2.0486698205799878</v>
      </c>
      <c r="M193" s="62">
        <v>0</v>
      </c>
      <c r="N193" s="88"/>
    </row>
    <row r="194" spans="2:14" x14ac:dyDescent="0.3">
      <c r="B194" s="3" t="s">
        <v>371</v>
      </c>
      <c r="C194" s="4">
        <v>0.36182911771934734</v>
      </c>
      <c r="D194" s="4">
        <v>0.31462211239999993</v>
      </c>
      <c r="E194" s="4">
        <v>0.2476200000000004</v>
      </c>
      <c r="F194" s="4">
        <v>0.31445077400000021</v>
      </c>
      <c r="G194" s="4">
        <v>0.50375357581095126</v>
      </c>
      <c r="H194" s="49">
        <v>0.18809123182200005</v>
      </c>
      <c r="I194" s="49">
        <v>0.4878768905000006</v>
      </c>
      <c r="J194" s="49">
        <v>0.89942979144089663</v>
      </c>
      <c r="K194" s="49">
        <v>1.2952948908774511</v>
      </c>
      <c r="L194" s="4">
        <v>1.6915420116584499</v>
      </c>
      <c r="M194" s="62">
        <v>5.0000000000000044E-2</v>
      </c>
      <c r="N194" s="88">
        <v>0.05</v>
      </c>
    </row>
    <row r="195" spans="2:14" x14ac:dyDescent="0.3">
      <c r="B195" s="3" t="s">
        <v>372</v>
      </c>
      <c r="C195" s="4">
        <v>0.43363727385200046</v>
      </c>
      <c r="D195" s="4">
        <v>0.33787052000000051</v>
      </c>
      <c r="E195" s="4">
        <v>0.3188732795</v>
      </c>
      <c r="F195" s="4">
        <v>0.34086375987200035</v>
      </c>
      <c r="G195" s="4">
        <v>0.53686400703037584</v>
      </c>
      <c r="H195" s="49">
        <v>0.14717487500000015</v>
      </c>
      <c r="I195" s="49">
        <v>0.60725892929279857</v>
      </c>
      <c r="J195" s="49">
        <v>0.84470545215756854</v>
      </c>
      <c r="K195" s="49">
        <v>1.500079245186511</v>
      </c>
      <c r="L195" s="4">
        <v>1.4288093255263736</v>
      </c>
      <c r="M195" s="62">
        <v>3.0000000000000027E-2</v>
      </c>
      <c r="N195" s="88">
        <v>0.03</v>
      </c>
    </row>
    <row r="196" spans="2:14" x14ac:dyDescent="0.3">
      <c r="B196" s="3" t="s">
        <v>373</v>
      </c>
      <c r="C196" s="4">
        <v>0.37000000000000011</v>
      </c>
      <c r="D196" s="4">
        <v>0.25</v>
      </c>
      <c r="E196" s="4">
        <v>0.23585000000000012</v>
      </c>
      <c r="F196" s="4">
        <v>0.39716076499999997</v>
      </c>
      <c r="G196" s="4">
        <v>0.43389989288000042</v>
      </c>
      <c r="H196" s="49">
        <v>0.40255173070000039</v>
      </c>
      <c r="I196" s="49">
        <v>0.7301783373875006</v>
      </c>
      <c r="J196" s="49">
        <v>0.90037317724638943</v>
      </c>
      <c r="K196" s="49">
        <v>1.5660093909251809</v>
      </c>
      <c r="L196" s="4">
        <v>1.2219815206736011</v>
      </c>
      <c r="M196" s="62">
        <v>0</v>
      </c>
      <c r="N196" s="88"/>
    </row>
    <row r="197" spans="2:14" x14ac:dyDescent="0.3">
      <c r="B197" s="3" t="s">
        <v>374</v>
      </c>
      <c r="C197" s="4">
        <v>0.39239999999999986</v>
      </c>
      <c r="D197" s="4">
        <v>0.40414241276562501</v>
      </c>
      <c r="E197" s="4">
        <v>0.24817140545552019</v>
      </c>
      <c r="F197" s="4">
        <v>0.34079486672335157</v>
      </c>
      <c r="G197" s="4">
        <v>0.47333373648717592</v>
      </c>
      <c r="H197" s="49">
        <v>0.3212100466215162</v>
      </c>
      <c r="I197" s="49">
        <v>0.47194956755000028</v>
      </c>
      <c r="J197" s="49">
        <v>0.81965139027755973</v>
      </c>
      <c r="K197" s="49">
        <v>1.629828776223206</v>
      </c>
      <c r="L197" s="4">
        <v>1.7100399182861978</v>
      </c>
      <c r="M197" s="62">
        <v>0</v>
      </c>
      <c r="N197" s="88"/>
    </row>
    <row r="198" spans="2:14" x14ac:dyDescent="0.3">
      <c r="B198" s="3" t="s">
        <v>375</v>
      </c>
      <c r="C198" s="4">
        <v>0.41574546601329065</v>
      </c>
      <c r="D198" s="4">
        <v>0.15325277117599989</v>
      </c>
      <c r="E198" s="4">
        <v>0.47459556874829345</v>
      </c>
      <c r="F198" s="4">
        <v>0.24943528310247287</v>
      </c>
      <c r="G198" s="4">
        <v>0.30054948903560552</v>
      </c>
      <c r="H198" s="49">
        <v>0.52226185449941553</v>
      </c>
      <c r="I198" s="49">
        <v>0.41717381027374034</v>
      </c>
      <c r="J198" s="49">
        <v>0.79947383229216551</v>
      </c>
      <c r="K198" s="49">
        <v>1.4759815114232042</v>
      </c>
      <c r="L198" s="4">
        <v>1.5676468327483253</v>
      </c>
      <c r="M198" s="62">
        <v>7.9493999999999954E-2</v>
      </c>
      <c r="N198" s="88">
        <v>7.9493999999999995E-2</v>
      </c>
    </row>
    <row r="199" spans="2:14" x14ac:dyDescent="0.3">
      <c r="B199" s="3" t="s">
        <v>376</v>
      </c>
      <c r="C199" s="4">
        <v>0.39655575056565984</v>
      </c>
      <c r="D199" s="4">
        <v>0.32998709462850417</v>
      </c>
      <c r="E199" s="4">
        <v>0.30410521016920411</v>
      </c>
      <c r="F199" s="4">
        <v>0.25920091390490096</v>
      </c>
      <c r="G199" s="4">
        <v>0.3522573735408927</v>
      </c>
      <c r="H199" s="49">
        <v>0.20750000000000002</v>
      </c>
      <c r="I199" s="49">
        <v>0.60851772017305628</v>
      </c>
      <c r="J199" s="49">
        <v>0.77020272800000056</v>
      </c>
      <c r="K199" s="49">
        <v>1.3324918088890003</v>
      </c>
      <c r="L199" s="4">
        <v>1.9238737484076895</v>
      </c>
      <c r="M199" s="62">
        <v>0.23239999999999994</v>
      </c>
      <c r="N199" s="88">
        <v>0.2324</v>
      </c>
    </row>
    <row r="200" spans="2:14" x14ac:dyDescent="0.3">
      <c r="B200" s="5" t="s">
        <v>377</v>
      </c>
      <c r="C200" s="6">
        <v>0.33718703087748625</v>
      </c>
      <c r="D200" s="6">
        <v>0.31629067339462003</v>
      </c>
      <c r="E200" s="6">
        <v>0.27535841705980446</v>
      </c>
      <c r="F200" s="6">
        <v>0.33538990329894958</v>
      </c>
      <c r="G200" s="6">
        <v>0.41292410348653807</v>
      </c>
      <c r="H200" s="51">
        <v>0.34853061409389663</v>
      </c>
      <c r="I200" s="51">
        <v>0.60974481453005902</v>
      </c>
      <c r="J200" s="51">
        <v>0.79114628354580407</v>
      </c>
      <c r="K200" s="49">
        <v>1.4138808565059322</v>
      </c>
      <c r="L200" s="4">
        <v>1.3603052847300048</v>
      </c>
      <c r="M200" s="62">
        <v>0</v>
      </c>
      <c r="N200" s="88"/>
    </row>
    <row r="201" spans="2:14" x14ac:dyDescent="0.3">
      <c r="B201" s="31" t="s">
        <v>202</v>
      </c>
      <c r="C201" s="32">
        <f>+SUMPRODUCT(C202:C204,'Empleo ISS'!C202:C204)/'Empleo ISS'!C201</f>
        <v>0.30286961243100913</v>
      </c>
      <c r="D201" s="32">
        <f>+SUMPRODUCT(D202:D204,'Empleo ISS'!D202:D204)/'Empleo ISS'!D201</f>
        <v>0.3468709290990617</v>
      </c>
      <c r="E201" s="32">
        <f>+SUMPRODUCT(E202:E204,'Empleo ISS'!E202:E204)/'Empleo ISS'!E201</f>
        <v>0.30094643155879214</v>
      </c>
      <c r="F201" s="32">
        <f>+SUMPRODUCT(F202:F204,'Empleo ISS'!F202:F204)/'Empleo ISS'!F201</f>
        <v>0.25137096905350687</v>
      </c>
      <c r="G201" s="32">
        <f>+SUMPRODUCT(G202:G204,'Empleo ISS'!G202:G204)/'Empleo ISS'!G201</f>
        <v>0.68442572746687436</v>
      </c>
      <c r="H201" s="50">
        <f>+SUMPRODUCT(H202:H204,'Empleo ISS'!H202:H204)/'Empleo ISS'!H201</f>
        <v>0.31294282738131962</v>
      </c>
      <c r="I201" s="50">
        <f>+SUMPRODUCT(I202:I204,'Empleo ISS'!I202:I204)/'Empleo ISS'!I201</f>
        <v>0.20465764377210863</v>
      </c>
      <c r="J201" s="50">
        <f>+SUMPRODUCT(J202:J204,'Empleo ISS'!J202:J204)/'Empleo ISS'!J201</f>
        <v>1.452732724467511</v>
      </c>
      <c r="K201" s="50">
        <f>+SUMPRODUCT(K202:K204,'Empleo ISS'!K202:K204)/'Empleo ISS'!K201</f>
        <v>0.29887244684291758</v>
      </c>
      <c r="L201" s="32">
        <f>+SUMPRODUCT(L202:L204,'Empleo ISS'!L202:L204)/'Empleo ISS'!L201</f>
        <v>4.0295098003829013</v>
      </c>
      <c r="M201" s="32">
        <f>+SUMPRODUCT(M202:M204,'Empleo ISS'!M202:M204)/'Empleo ISS'!M201</f>
        <v>2.7174252173913036E-2</v>
      </c>
      <c r="N201" s="87">
        <f>+SUMPRODUCT(N202:N204,'Empleo ISS'!N202:N204)/'Empleo ISS'!N201</f>
        <v>2.7174252173913043E-2</v>
      </c>
    </row>
    <row r="202" spans="2:14" x14ac:dyDescent="0.3">
      <c r="B202" s="3" t="s">
        <v>378</v>
      </c>
      <c r="C202" s="4">
        <v>0.27120008506610027</v>
      </c>
      <c r="D202" s="4">
        <v>0.27007232360000022</v>
      </c>
      <c r="E202" s="4">
        <v>0.27579320000000029</v>
      </c>
      <c r="F202" s="4">
        <v>0.18810800000000016</v>
      </c>
      <c r="G202" s="4">
        <v>0.17700000000000027</v>
      </c>
      <c r="H202" s="49">
        <v>0.45337865634500019</v>
      </c>
      <c r="I202" s="49">
        <v>0.54685264349599971</v>
      </c>
      <c r="J202" s="49">
        <v>0.90820426642598751</v>
      </c>
      <c r="K202" s="49">
        <v>0.88340825419999991</v>
      </c>
      <c r="L202" s="4">
        <v>0.57500000000000018</v>
      </c>
      <c r="M202" s="62">
        <v>0</v>
      </c>
      <c r="N202" s="88"/>
    </row>
    <row r="203" spans="2:14" x14ac:dyDescent="0.3">
      <c r="B203" s="3" t="s">
        <v>702</v>
      </c>
      <c r="C203" s="17">
        <v>0</v>
      </c>
      <c r="D203" s="17">
        <v>0</v>
      </c>
      <c r="E203" s="17">
        <v>0</v>
      </c>
      <c r="F203" s="17">
        <v>0</v>
      </c>
      <c r="G203" s="17">
        <v>0</v>
      </c>
      <c r="H203" s="17">
        <v>0</v>
      </c>
      <c r="I203" s="17">
        <v>0</v>
      </c>
      <c r="J203" s="17">
        <v>0</v>
      </c>
      <c r="K203" s="17">
        <v>0</v>
      </c>
      <c r="L203" s="4">
        <v>1.6762772868191371</v>
      </c>
      <c r="M203" s="62">
        <v>0.11792599999999998</v>
      </c>
      <c r="N203" s="88">
        <v>0.117926</v>
      </c>
    </row>
    <row r="204" spans="2:14" x14ac:dyDescent="0.3">
      <c r="B204" s="5" t="s">
        <v>379</v>
      </c>
      <c r="C204" s="6">
        <v>0.3073589282676934</v>
      </c>
      <c r="D204" s="6">
        <v>0.35698603636371029</v>
      </c>
      <c r="E204" s="6">
        <v>0.303683476578686</v>
      </c>
      <c r="F204" s="6">
        <v>0.25780121351977847</v>
      </c>
      <c r="G204" s="6">
        <v>0.74194618899200004</v>
      </c>
      <c r="H204" s="51">
        <v>0.29514462335459468</v>
      </c>
      <c r="I204" s="51">
        <v>0.16053973474999994</v>
      </c>
      <c r="J204" s="51">
        <v>1.5277251670440024</v>
      </c>
      <c r="K204" s="49">
        <v>0.22169600000000012</v>
      </c>
      <c r="L204" s="4">
        <v>5.2323333893361887</v>
      </c>
      <c r="M204" s="62">
        <v>0</v>
      </c>
      <c r="N204" s="88"/>
    </row>
    <row r="205" spans="2:14" x14ac:dyDescent="0.3">
      <c r="B205" s="31" t="s">
        <v>203</v>
      </c>
      <c r="C205" s="32">
        <f>+SUMPRODUCT(C206:C207,'Empleo ISS'!C206:C207)/'Empleo ISS'!C205</f>
        <v>0.41012734082397001</v>
      </c>
      <c r="D205" s="32">
        <f>+SUMPRODUCT(D206:D207,'Empleo ISS'!D206:D207)/'Empleo ISS'!D205</f>
        <v>0.43137735732647814</v>
      </c>
      <c r="E205" s="32">
        <f>+SUMPRODUCT(E206:E207,'Empleo ISS'!E206:E207)/'Empleo ISS'!E205</f>
        <v>0.21024259520451344</v>
      </c>
      <c r="F205" s="32">
        <f>+SUMPRODUCT(F206:F207,'Empleo ISS'!F206:F207)/'Empleo ISS'!F205</f>
        <v>0.12377159590043936</v>
      </c>
      <c r="G205" s="32">
        <f>+SUMPRODUCT(G206:G207,'Empleo ISS'!G206:G207)/'Empleo ISS'!G205</f>
        <v>0.54598180057362855</v>
      </c>
      <c r="H205" s="50">
        <f>+SUMPRODUCT(H206:H207,'Empleo ISS'!H206:H207)/'Empleo ISS'!H205</f>
        <v>0.26674164678803064</v>
      </c>
      <c r="I205" s="50">
        <f>+SUMPRODUCT(I206:I207,'Empleo ISS'!I206:I207)/'Empleo ISS'!I205</f>
        <v>0.45455838690966077</v>
      </c>
      <c r="J205" s="50">
        <f>+SUMPRODUCT(J206:J207,'Empleo ISS'!J206:J207)/'Empleo ISS'!J205</f>
        <v>0.91490882082355807</v>
      </c>
      <c r="K205" s="50">
        <f>+SUMPRODUCT(K206:K207,'Empleo ISS'!K206:K207)/'Empleo ISS'!K205</f>
        <v>1.0129975300070124</v>
      </c>
      <c r="L205" s="32">
        <f>+SUMPRODUCT(L206:L207,'Empleo ISS'!L206:L207)/'Empleo ISS'!L205</f>
        <v>1.2506974134751665</v>
      </c>
      <c r="M205" s="32">
        <f>+SUMPRODUCT(M206:M207,'Empleo ISS'!M206:M207)/'Empleo ISS'!M205</f>
        <v>0.23513513513513518</v>
      </c>
      <c r="N205" s="87">
        <f>+SUMPRODUCT(N206:N207,'Empleo ISS'!N206:N207)/'Empleo ISS'!N205</f>
        <v>0.23513513513513512</v>
      </c>
    </row>
    <row r="206" spans="2:14" x14ac:dyDescent="0.3">
      <c r="B206" s="3" t="s">
        <v>381</v>
      </c>
      <c r="C206" s="4">
        <v>0.45200000000000018</v>
      </c>
      <c r="D206" s="4">
        <v>0.33100000000000041</v>
      </c>
      <c r="E206" s="4">
        <v>0.33100000000000041</v>
      </c>
      <c r="F206" s="4">
        <v>0.21275000000000022</v>
      </c>
      <c r="G206" s="4">
        <v>0.58400000000000007</v>
      </c>
      <c r="H206" s="49">
        <v>0.30442528348203468</v>
      </c>
      <c r="I206" s="49">
        <v>0.30802546133688002</v>
      </c>
      <c r="J206" s="49">
        <v>0.71875791995457439</v>
      </c>
      <c r="K206" s="49">
        <v>0.94344569417774982</v>
      </c>
      <c r="L206" s="4">
        <v>1.1067231619768068</v>
      </c>
      <c r="M206" s="62">
        <v>0</v>
      </c>
      <c r="N206" s="88"/>
    </row>
    <row r="207" spans="2:14" x14ac:dyDescent="0.3">
      <c r="B207" s="5" t="s">
        <v>382</v>
      </c>
      <c r="C207" s="6">
        <v>0.39999999999999991</v>
      </c>
      <c r="D207" s="6">
        <v>0.45417599999999991</v>
      </c>
      <c r="E207" s="6">
        <v>0.17999999999999994</v>
      </c>
      <c r="F207" s="6">
        <v>0.10000000000000009</v>
      </c>
      <c r="G207" s="6">
        <v>0.53550863417114081</v>
      </c>
      <c r="H207" s="51">
        <v>0.25558290000000028</v>
      </c>
      <c r="I207" s="51">
        <v>0.49980011350159992</v>
      </c>
      <c r="J207" s="51">
        <v>0.98007737670437178</v>
      </c>
      <c r="K207" s="49">
        <v>1.0350008114036156</v>
      </c>
      <c r="L207" s="4">
        <v>1.2936591624666711</v>
      </c>
      <c r="M207" s="62">
        <v>0.30000000000000004</v>
      </c>
      <c r="N207" s="88">
        <v>0.3</v>
      </c>
    </row>
    <row r="208" spans="2:14" x14ac:dyDescent="0.3">
      <c r="B208" s="31" t="s">
        <v>204</v>
      </c>
      <c r="C208" s="32">
        <f>+SUMPRODUCT(C209:C224,'Empleo ISS'!C209:C224)/'Empleo ISS'!C208</f>
        <v>0.34253565430718413</v>
      </c>
      <c r="D208" s="32">
        <f>+SUMPRODUCT(D209:D224,'Empleo ISS'!D209:D224)/'Empleo ISS'!D208</f>
        <v>0.33415686385330212</v>
      </c>
      <c r="E208" s="32">
        <f>+SUMPRODUCT(E209:E224,'Empleo ISS'!E209:E224)/'Empleo ISS'!E208</f>
        <v>0.2977576480279881</v>
      </c>
      <c r="F208" s="32">
        <f>+SUMPRODUCT(F209:F224,'Empleo ISS'!F209:F224)/'Empleo ISS'!F208</f>
        <v>0.31550830779229777</v>
      </c>
      <c r="G208" s="32">
        <f>+SUMPRODUCT(G209:G224,'Empleo ISS'!G209:G224)/'Empleo ISS'!G208</f>
        <v>0.51041506561714156</v>
      </c>
      <c r="H208" s="50">
        <f>+SUMPRODUCT(H209:H224,'Empleo ISS'!H209:H224)/'Empleo ISS'!H208</f>
        <v>0.28736604562970863</v>
      </c>
      <c r="I208" s="50">
        <f>+SUMPRODUCT(I209:I224,'Empleo ISS'!I209:I224)/'Empleo ISS'!I208</f>
        <v>0.53338331974093312</v>
      </c>
      <c r="J208" s="50">
        <f>+SUMPRODUCT(J209:J224,'Empleo ISS'!J209:J224)/'Empleo ISS'!J208</f>
        <v>0.84811877218112652</v>
      </c>
      <c r="K208" s="50">
        <f>+SUMPRODUCT(K209:K224,'Empleo ISS'!K209:K224)/'Empleo ISS'!K208</f>
        <v>1.370752555888459</v>
      </c>
      <c r="L208" s="32">
        <f>+SUMPRODUCT(L209:L224,'Empleo ISS'!L209:L224)/'Empleo ISS'!L208</f>
        <v>1.8145575622613435</v>
      </c>
      <c r="M208" s="32">
        <f>+SUMPRODUCT(M209:M224,'Empleo ISS'!M209:M224)/'Empleo ISS'!M208</f>
        <v>0</v>
      </c>
      <c r="N208" s="87">
        <f>+SUMPRODUCT(N209:N224,'Empleo ISS'!N209:N224)/'Empleo ISS'!N208</f>
        <v>0</v>
      </c>
    </row>
    <row r="209" spans="2:14" x14ac:dyDescent="0.3">
      <c r="B209" s="3" t="s">
        <v>383</v>
      </c>
      <c r="C209" s="4">
        <v>0.37208850311147379</v>
      </c>
      <c r="D209" s="4">
        <v>0.33179992777734535</v>
      </c>
      <c r="E209" s="4">
        <v>0.27146915121806714</v>
      </c>
      <c r="F209" s="4">
        <v>0.31390218371736256</v>
      </c>
      <c r="G209" s="4">
        <v>0.48834669087189808</v>
      </c>
      <c r="H209" s="49">
        <v>0.32835667579371597</v>
      </c>
      <c r="I209" s="49">
        <v>0.42197339551332891</v>
      </c>
      <c r="J209" s="49">
        <v>0.80304188592303083</v>
      </c>
      <c r="K209" s="49">
        <v>1.1327633097217502</v>
      </c>
      <c r="L209" s="4">
        <v>1.3422803217618933</v>
      </c>
      <c r="M209" s="62">
        <v>0</v>
      </c>
      <c r="N209" s="88"/>
    </row>
    <row r="210" spans="2:14" x14ac:dyDescent="0.3">
      <c r="B210" s="3" t="s">
        <v>384</v>
      </c>
      <c r="C210" s="4">
        <v>0.4103285062682851</v>
      </c>
      <c r="D210" s="4">
        <v>0.36457692758844606</v>
      </c>
      <c r="E210" s="4">
        <v>0.28160100522739984</v>
      </c>
      <c r="F210" s="4">
        <v>0.31105567004150192</v>
      </c>
      <c r="G210" s="4">
        <v>0.64499633269885259</v>
      </c>
      <c r="H210" s="49">
        <v>0.25607028197262416</v>
      </c>
      <c r="I210" s="49">
        <v>0.5977777189527147</v>
      </c>
      <c r="J210" s="49">
        <v>0.89793374508090129</v>
      </c>
      <c r="K210" s="49">
        <v>1.612239574275256</v>
      </c>
      <c r="L210" s="4">
        <v>1.6275542936767562</v>
      </c>
      <c r="M210" s="62">
        <v>0</v>
      </c>
      <c r="N210" s="88"/>
    </row>
    <row r="211" spans="2:14" x14ac:dyDescent="0.3">
      <c r="B211" s="3" t="s">
        <v>385</v>
      </c>
      <c r="C211" s="4">
        <v>0.26151676000000013</v>
      </c>
      <c r="D211" s="4">
        <v>0.31023200000000029</v>
      </c>
      <c r="E211" s="4">
        <v>0.27118750000000014</v>
      </c>
      <c r="F211" s="4">
        <v>0.37716858125000052</v>
      </c>
      <c r="G211" s="4">
        <v>0.38892687499999989</v>
      </c>
      <c r="H211" s="49">
        <v>0.39328644612499986</v>
      </c>
      <c r="I211" s="49">
        <v>0.44508263985800056</v>
      </c>
      <c r="J211" s="49">
        <v>0.70772624000000062</v>
      </c>
      <c r="K211" s="49">
        <v>1.2322202475293724</v>
      </c>
      <c r="L211" s="4">
        <v>1.5727250188902504</v>
      </c>
      <c r="M211" s="62">
        <v>0</v>
      </c>
      <c r="N211" s="88"/>
    </row>
    <row r="212" spans="2:14" x14ac:dyDescent="0.3">
      <c r="B212" s="3" t="s">
        <v>386</v>
      </c>
      <c r="C212" s="4">
        <v>0.32011999999999996</v>
      </c>
      <c r="D212" s="4">
        <v>0.34400000000000008</v>
      </c>
      <c r="E212" s="4">
        <v>0.23995200000000017</v>
      </c>
      <c r="F212" s="4">
        <v>0.31998900000000008</v>
      </c>
      <c r="G212" s="4">
        <v>0.35278000000000009</v>
      </c>
      <c r="H212" s="49">
        <v>0.39105011427600012</v>
      </c>
      <c r="I212" s="49">
        <v>0.45454667321599995</v>
      </c>
      <c r="J212" s="49">
        <v>1.0015503421599994</v>
      </c>
      <c r="K212" s="49">
        <v>1.3043497898772465</v>
      </c>
      <c r="L212" s="4">
        <v>1.3912526843786237</v>
      </c>
      <c r="M212" s="62">
        <v>0</v>
      </c>
      <c r="N212" s="88"/>
    </row>
    <row r="213" spans="2:14" x14ac:dyDescent="0.3">
      <c r="B213" s="3" t="s">
        <v>387</v>
      </c>
      <c r="C213" s="4">
        <v>0.42070840999999981</v>
      </c>
      <c r="D213" s="4">
        <v>0.3873892000000001</v>
      </c>
      <c r="E213" s="4">
        <v>0.27042642746600021</v>
      </c>
      <c r="F213" s="4">
        <v>0.30276177367103996</v>
      </c>
      <c r="G213" s="4">
        <v>0.60077464194054087</v>
      </c>
      <c r="H213" s="49">
        <v>0.35220774259999987</v>
      </c>
      <c r="I213" s="49">
        <v>0.41892057992928033</v>
      </c>
      <c r="J213" s="49">
        <v>0.93560476962406547</v>
      </c>
      <c r="K213" s="49">
        <v>1.0718113075000004</v>
      </c>
      <c r="L213" s="4">
        <v>1.4110666898554882</v>
      </c>
      <c r="M213" s="62">
        <v>0</v>
      </c>
      <c r="N213" s="88"/>
    </row>
    <row r="214" spans="2:14" x14ac:dyDescent="0.3">
      <c r="B214" s="3" t="s">
        <v>388</v>
      </c>
      <c r="C214" s="4">
        <v>0.39830625000000008</v>
      </c>
      <c r="D214" s="4">
        <v>0.39836340701674544</v>
      </c>
      <c r="E214" s="4">
        <v>0.33401251168908752</v>
      </c>
      <c r="F214" s="4">
        <v>0.32809201893438855</v>
      </c>
      <c r="G214" s="4">
        <v>0.33386234549458482</v>
      </c>
      <c r="H214" s="49">
        <v>0.33519055599508518</v>
      </c>
      <c r="I214" s="49">
        <v>0.62792510434693338</v>
      </c>
      <c r="J214" s="49">
        <v>0.78523780151906641</v>
      </c>
      <c r="K214" s="49">
        <v>1.538745896085167</v>
      </c>
      <c r="L214" s="4">
        <v>2.6305723740967948</v>
      </c>
      <c r="M214" s="62">
        <v>0</v>
      </c>
      <c r="N214" s="88"/>
    </row>
    <row r="215" spans="2:14" x14ac:dyDescent="0.3">
      <c r="B215" s="3" t="s">
        <v>678</v>
      </c>
      <c r="C215" s="17">
        <v>0</v>
      </c>
      <c r="D215" s="17">
        <v>0</v>
      </c>
      <c r="E215" s="17">
        <v>0</v>
      </c>
      <c r="F215" s="17">
        <v>0</v>
      </c>
      <c r="G215" s="17">
        <v>0</v>
      </c>
      <c r="H215" s="17">
        <v>0</v>
      </c>
      <c r="I215" s="17">
        <v>0</v>
      </c>
      <c r="J215" s="17">
        <v>0</v>
      </c>
      <c r="K215" s="49">
        <v>1.6399079448848242</v>
      </c>
      <c r="L215" s="4">
        <v>2.2271299858811089</v>
      </c>
      <c r="M215" s="62">
        <v>0</v>
      </c>
      <c r="N215" s="88"/>
    </row>
    <row r="216" spans="2:14" x14ac:dyDescent="0.3">
      <c r="B216" s="3" t="s">
        <v>389</v>
      </c>
      <c r="C216" s="4">
        <v>0.25025804000000007</v>
      </c>
      <c r="D216" s="4">
        <v>0.35438466239999999</v>
      </c>
      <c r="E216" s="4">
        <v>0.41800212911515078</v>
      </c>
      <c r="F216" s="4">
        <v>0.25162624371200004</v>
      </c>
      <c r="G216" s="4">
        <v>0.47712366384391847</v>
      </c>
      <c r="H216" s="49">
        <v>0.18110720000000025</v>
      </c>
      <c r="I216" s="49">
        <v>0.55496033826326774</v>
      </c>
      <c r="J216" s="49">
        <v>0.94297121776119264</v>
      </c>
      <c r="K216" s="49">
        <v>1.0743368628567205</v>
      </c>
      <c r="L216" s="4">
        <v>2.2184730626048004</v>
      </c>
      <c r="M216" s="62">
        <v>0</v>
      </c>
      <c r="N216" s="88"/>
    </row>
    <row r="217" spans="2:14" x14ac:dyDescent="0.3">
      <c r="B217" s="3" t="s">
        <v>390</v>
      </c>
      <c r="C217" s="4">
        <v>0.28677041644518098</v>
      </c>
      <c r="D217" s="4">
        <v>0.27290027110400006</v>
      </c>
      <c r="E217" s="4">
        <v>0.28151633869999992</v>
      </c>
      <c r="F217" s="4">
        <v>0.27933021634391797</v>
      </c>
      <c r="G217" s="4">
        <v>0.44705228180625611</v>
      </c>
      <c r="H217" s="49">
        <v>0.30329646520303988</v>
      </c>
      <c r="I217" s="49">
        <v>0.62512345154194393</v>
      </c>
      <c r="J217" s="49">
        <v>0.81377649993004031</v>
      </c>
      <c r="K217" s="49">
        <v>1.4504108346030633</v>
      </c>
      <c r="L217" s="4">
        <v>2.1404961499350517</v>
      </c>
      <c r="M217" s="62">
        <v>0</v>
      </c>
      <c r="N217" s="88"/>
    </row>
    <row r="218" spans="2:14" x14ac:dyDescent="0.3">
      <c r="B218" s="3" t="s">
        <v>391</v>
      </c>
      <c r="C218" s="4">
        <v>0.3982760000000003</v>
      </c>
      <c r="D218" s="4">
        <v>0.37913753547632933</v>
      </c>
      <c r="E218" s="4">
        <v>0.26567399132720015</v>
      </c>
      <c r="F218" s="4">
        <v>0.38029839716632119</v>
      </c>
      <c r="G218" s="4">
        <v>0.39396592837250033</v>
      </c>
      <c r="H218" s="49">
        <v>0.40901913152000047</v>
      </c>
      <c r="I218" s="49">
        <v>0.50009972948000025</v>
      </c>
      <c r="J218" s="49">
        <v>0.83005774332920068</v>
      </c>
      <c r="K218" s="49">
        <v>1.3334720566091178</v>
      </c>
      <c r="L218" s="4">
        <v>2.2211921164500006</v>
      </c>
      <c r="M218" s="62">
        <v>0</v>
      </c>
      <c r="N218" s="88"/>
    </row>
    <row r="219" spans="2:14" x14ac:dyDescent="0.3">
      <c r="B219" s="3" t="s">
        <v>392</v>
      </c>
      <c r="C219" s="4">
        <v>0.3681097299999998</v>
      </c>
      <c r="D219" s="4">
        <v>0.38239134454541124</v>
      </c>
      <c r="E219" s="4">
        <v>0.1828381993999999</v>
      </c>
      <c r="F219" s="4">
        <v>0.32979864231572331</v>
      </c>
      <c r="G219" s="4">
        <v>0.50406008320191309</v>
      </c>
      <c r="H219" s="49">
        <v>0.35675819347927074</v>
      </c>
      <c r="I219" s="49">
        <v>0.52637397948470532</v>
      </c>
      <c r="J219" s="49">
        <v>0.86030180966178493</v>
      </c>
      <c r="K219" s="49">
        <v>1.3149120063767921</v>
      </c>
      <c r="L219" s="4">
        <v>2.0746964721411443</v>
      </c>
      <c r="M219" s="62">
        <v>0</v>
      </c>
      <c r="N219" s="88"/>
    </row>
    <row r="220" spans="2:14" x14ac:dyDescent="0.3">
      <c r="B220" s="3" t="s">
        <v>393</v>
      </c>
      <c r="C220" s="4">
        <v>0.24158731514400023</v>
      </c>
      <c r="D220" s="4">
        <v>0.2070045369439999</v>
      </c>
      <c r="E220" s="4">
        <v>0.36680254064551332</v>
      </c>
      <c r="F220" s="4">
        <v>0.32275481851225574</v>
      </c>
      <c r="G220" s="4">
        <v>0.40688435892581643</v>
      </c>
      <c r="H220" s="49">
        <v>0.31404897701000012</v>
      </c>
      <c r="I220" s="49">
        <v>0.40314941864900011</v>
      </c>
      <c r="J220" s="49">
        <v>0.71741847353499777</v>
      </c>
      <c r="K220" s="49">
        <v>1.0486066045827203</v>
      </c>
      <c r="L220" s="4">
        <v>1.7791216175368403</v>
      </c>
      <c r="M220" s="62">
        <v>0</v>
      </c>
      <c r="N220" s="88"/>
    </row>
    <row r="221" spans="2:14" x14ac:dyDescent="0.3">
      <c r="B221" s="3" t="s">
        <v>394</v>
      </c>
      <c r="C221" s="4">
        <v>0.26275792716848634</v>
      </c>
      <c r="D221" s="4">
        <v>0.14214411999999998</v>
      </c>
      <c r="E221" s="4">
        <v>0.26974353872000001</v>
      </c>
      <c r="F221" s="4">
        <v>0.31452000370129851</v>
      </c>
      <c r="G221" s="4">
        <v>0.4939625632711504</v>
      </c>
      <c r="H221" s="49">
        <v>0.21923065960366706</v>
      </c>
      <c r="I221" s="49">
        <v>0.45828979292527072</v>
      </c>
      <c r="J221" s="49">
        <v>0.77833475789045226</v>
      </c>
      <c r="K221" s="49">
        <v>1.1243590120673264</v>
      </c>
      <c r="L221" s="4">
        <v>1.7915054391249607</v>
      </c>
      <c r="M221" s="62">
        <v>0</v>
      </c>
      <c r="N221" s="88"/>
    </row>
    <row r="222" spans="2:14" x14ac:dyDescent="0.3">
      <c r="B222" s="3" t="s">
        <v>395</v>
      </c>
      <c r="C222" s="4">
        <v>0.32110709005648985</v>
      </c>
      <c r="D222" s="4">
        <v>0.32571970889765689</v>
      </c>
      <c r="E222" s="4">
        <v>0.35010265799950058</v>
      </c>
      <c r="F222" s="4">
        <v>0.39572309004969819</v>
      </c>
      <c r="G222" s="4">
        <v>0.39923811519462848</v>
      </c>
      <c r="H222" s="49">
        <v>0.33889791549500026</v>
      </c>
      <c r="I222" s="49">
        <v>0.46487888369460029</v>
      </c>
      <c r="J222" s="49">
        <v>0.84067699062500023</v>
      </c>
      <c r="K222" s="49">
        <v>1.5590225856781252</v>
      </c>
      <c r="L222" s="4">
        <v>1.3577347201754928</v>
      </c>
      <c r="M222" s="62">
        <v>0</v>
      </c>
      <c r="N222" s="88"/>
    </row>
    <row r="223" spans="2:14" x14ac:dyDescent="0.3">
      <c r="B223" s="3" t="s">
        <v>396</v>
      </c>
      <c r="C223" s="4">
        <v>0.3951840000000002</v>
      </c>
      <c r="D223" s="4">
        <v>0.38063527999999991</v>
      </c>
      <c r="E223" s="4">
        <v>0.2478800000000001</v>
      </c>
      <c r="F223" s="4">
        <v>0.32838594923895248</v>
      </c>
      <c r="G223" s="4">
        <v>0.58086150539499193</v>
      </c>
      <c r="H223" s="49">
        <v>0.31445307801600042</v>
      </c>
      <c r="I223" s="49">
        <v>0.46832048000000026</v>
      </c>
      <c r="J223" s="49">
        <v>0.8104817059999998</v>
      </c>
      <c r="K223" s="49">
        <v>1.1132253739520008</v>
      </c>
      <c r="L223" s="4">
        <v>1.9618203089168449</v>
      </c>
      <c r="M223" s="62">
        <v>0</v>
      </c>
      <c r="N223" s="88"/>
    </row>
    <row r="224" spans="2:14" x14ac:dyDescent="0.3">
      <c r="B224" s="5" t="s">
        <v>397</v>
      </c>
      <c r="C224" s="6">
        <v>0.31010048000000046</v>
      </c>
      <c r="D224" s="6">
        <v>0.41851911225600058</v>
      </c>
      <c r="E224" s="6">
        <v>0.34846351640000028</v>
      </c>
      <c r="F224" s="6">
        <v>0.15762500000000013</v>
      </c>
      <c r="G224" s="6">
        <v>0.38894912000000037</v>
      </c>
      <c r="H224" s="51">
        <v>0.15762500000000013</v>
      </c>
      <c r="I224" s="51">
        <v>0.59605933564068758</v>
      </c>
      <c r="J224" s="51">
        <v>0.84879088681594661</v>
      </c>
      <c r="K224" s="51">
        <v>1.0447264306169934</v>
      </c>
      <c r="L224" s="6">
        <v>1.8490815016433007</v>
      </c>
      <c r="M224" s="63">
        <v>0</v>
      </c>
      <c r="N224" s="89"/>
    </row>
    <row r="225" spans="2:2" x14ac:dyDescent="0.3">
      <c r="B225" s="58" t="s">
        <v>709</v>
      </c>
    </row>
    <row r="226" spans="2:2" x14ac:dyDescent="0.3">
      <c r="B226" s="58"/>
    </row>
  </sheetData>
  <sheetProtection algorithmName="SHA-512" hashValue="+ay4YIoTrGiMgZSg7PMubL6mSM5yhEgopQB7SnSg+p7OnW/KKOeLWl1aQ/X/MV4BEeWPJ/gexmqywL7jXYMk4Q==" saltValue="V2fss9Yd+m9GjGfKF3Y3Hw==" spinCount="100000" sheet="1" objects="1" scenarios="1"/>
  <phoneticPr fontId="20" type="noConversion"/>
  <pageMargins left="0.7" right="0.7" top="0.75" bottom="0.75" header="0.3" footer="0.3"/>
  <pageSetup orientation="portrait" r:id="rId1"/>
  <ignoredErrors>
    <ignoredError sqref="D5:G5 H5:J5 K5:L5 M5:N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2:N498"/>
  <sheetViews>
    <sheetView zoomScale="85" zoomScaleNormal="85" workbookViewId="0">
      <pane xSplit="2" ySplit="5" topLeftCell="C6" activePane="bottomRight" state="frozen"/>
      <selection activeCell="I367" sqref="I367"/>
      <selection pane="topRight" activeCell="I367" sqref="I367"/>
      <selection pane="bottomLeft" activeCell="I367" sqref="I367"/>
      <selection pane="bottomRight" activeCell="B4" sqref="B4"/>
    </sheetView>
  </sheetViews>
  <sheetFormatPr baseColWidth="10" defaultColWidth="11" defaultRowHeight="14.4" x14ac:dyDescent="0.3"/>
  <cols>
    <col min="1" max="1" width="3.109375" style="2" customWidth="1"/>
    <col min="2" max="2" width="36.6640625" style="2" customWidth="1"/>
    <col min="3" max="3" width="11.44140625" style="2" bestFit="1" customWidth="1"/>
    <col min="4" max="6" width="13.109375" style="2" customWidth="1"/>
    <col min="7" max="11" width="12.5546875" style="2" customWidth="1"/>
    <col min="12" max="12" width="14" style="2" customWidth="1"/>
    <col min="13" max="13" width="13.88671875" style="2" bestFit="1" customWidth="1"/>
    <col min="14" max="14" width="14.5546875" style="2" customWidth="1"/>
    <col min="15" max="15" width="4.77734375" style="2" customWidth="1"/>
    <col min="16" max="16384" width="11" style="2"/>
  </cols>
  <sheetData>
    <row r="2" spans="2:14" ht="18" x14ac:dyDescent="0.35">
      <c r="B2" s="7" t="s">
        <v>691</v>
      </c>
    </row>
    <row r="3" spans="2:14" x14ac:dyDescent="0.3">
      <c r="B3" s="8" t="s">
        <v>218</v>
      </c>
    </row>
    <row r="5" spans="2:14" x14ac:dyDescent="0.3">
      <c r="B5" s="27" t="s">
        <v>179</v>
      </c>
      <c r="C5" s="28">
        <v>2015</v>
      </c>
      <c r="D5" s="28" t="s">
        <v>205</v>
      </c>
      <c r="E5" s="28" t="s">
        <v>206</v>
      </c>
      <c r="F5" s="28">
        <v>2018</v>
      </c>
      <c r="G5" s="28" t="s">
        <v>207</v>
      </c>
      <c r="H5" s="46" t="s">
        <v>208</v>
      </c>
      <c r="I5" s="46" t="s">
        <v>660</v>
      </c>
      <c r="J5" s="46" t="s">
        <v>672</v>
      </c>
      <c r="K5" s="46" t="s">
        <v>674</v>
      </c>
      <c r="L5" s="28" t="s">
        <v>689</v>
      </c>
      <c r="M5" s="70" t="s">
        <v>708</v>
      </c>
      <c r="N5" s="72">
        <v>45658</v>
      </c>
    </row>
    <row r="6" spans="2:14" x14ac:dyDescent="0.3">
      <c r="B6" s="29" t="s">
        <v>576</v>
      </c>
      <c r="C6" s="42">
        <f>+((C7*'III. Empleo'!C7)+('III. Empleo'!C20*'II. Salarios'!C20)+('II. Salarios'!C23*'III. Empleo'!C23)+('III. Empleo'!C40*'II. Salarios'!C40)+('II. Salarios'!C46*'III. Empleo'!C46)+('III. Empleo'!C55*'II. Salarios'!C55)+('II. Salarios'!C71*'III. Empleo'!C71)+('III. Empleo'!C74*'II. Salarios'!C74)+('II. Salarios'!C88*'III. Empleo'!C88)+('III. Empleo'!C107*'II. Salarios'!C107)+('II. Salarios'!C109*'III. Empleo'!C109)+('III. Empleo'!C111*'II. Salarios'!C111)+('II. Salarios'!C119*'III. Empleo'!C119)+('III. Empleo'!C142*'II. Salarios'!C142)+('II. Salarios'!C166*'III. Empleo'!C166)+('III. Empleo'!C175*'II. Salarios'!C175)+('II. Salarios'!C178*'III. Empleo'!C178)+('III. Empleo'!C196*'II. Salarios'!C196)+('II. Salarios'!C203*'III. Empleo'!C203)+('III. Empleo'!C213*'II. Salarios'!C213)+('II. Salarios'!C245*'III. Empleo'!C245)+('III. Empleo'!C258*'II. Salarios'!C258)+('II. Salarios'!C260*'III. Empleo'!C260)+('III. Empleo'!C274*'II. Salarios'!C274)+('II. Salarios'!C280*'III. Empleo'!C280)+('III. Empleo'!C287*'II. Salarios'!C287))/'III. Empleo'!C6</f>
        <v>16892.985652790092</v>
      </c>
      <c r="D6" s="42">
        <f>+((D7*'III. Empleo'!D7)+('III. Empleo'!D20*'II. Salarios'!D20)+('II. Salarios'!D23*'III. Empleo'!D23)+('III. Empleo'!D40*'II. Salarios'!D40)+('II. Salarios'!D46*'III. Empleo'!D46)+('III. Empleo'!D55*'II. Salarios'!D55)+('II. Salarios'!D71*'III. Empleo'!D71)+('III. Empleo'!D74*'II. Salarios'!D74)+('II. Salarios'!D88*'III. Empleo'!D88)+('III. Empleo'!D107*'II. Salarios'!D107)+('II. Salarios'!D109*'III. Empleo'!D109)+('III. Empleo'!D111*'II. Salarios'!D111)+('II. Salarios'!D119*'III. Empleo'!D119)+('III. Empleo'!D142*'II. Salarios'!D142)+('II. Salarios'!D166*'III. Empleo'!D166)+('III. Empleo'!D175*'II. Salarios'!D175)+('II. Salarios'!D178*'III. Empleo'!D178)+('III. Empleo'!D196*'II. Salarios'!D196)+('II. Salarios'!D203*'III. Empleo'!D203)+('III. Empleo'!D213*'II. Salarios'!D213)+('II. Salarios'!D245*'III. Empleo'!D245)+('III. Empleo'!D258*'II. Salarios'!D258)+('II. Salarios'!D260*'III. Empleo'!D260)+('III. Empleo'!D274*'II. Salarios'!D274)+('II. Salarios'!D280*'III. Empleo'!D280)+('III. Empleo'!D287*'II. Salarios'!D287))/'III. Empleo'!D6</f>
        <v>22849.979735201505</v>
      </c>
      <c r="E6" s="42">
        <f>+((E7*'III. Empleo'!E7)+('III. Empleo'!E20*'II. Salarios'!E20)+('II. Salarios'!E23*'III. Empleo'!E23)+('III. Empleo'!E40*'II. Salarios'!E40)+('II. Salarios'!E46*'III. Empleo'!E46)+('III. Empleo'!E55*'II. Salarios'!E55)+('II. Salarios'!E71*'III. Empleo'!E71)+('III. Empleo'!E74*'II. Salarios'!E74)+('II. Salarios'!E88*'III. Empleo'!E88)+('III. Empleo'!E107*'II. Salarios'!E107)+('II. Salarios'!E109*'III. Empleo'!E109)+('III. Empleo'!E111*'II. Salarios'!E111)+('II. Salarios'!E119*'III. Empleo'!E119)+('III. Empleo'!E142*'II. Salarios'!E142)+('II. Salarios'!E166*'III. Empleo'!E166)+('III. Empleo'!E175*'II. Salarios'!E175)+('II. Salarios'!E178*'III. Empleo'!E178)+('III. Empleo'!E196*'II. Salarios'!E196)+('II. Salarios'!E203*'III. Empleo'!E203)+('III. Empleo'!E213*'II. Salarios'!E213)+('II. Salarios'!E245*'III. Empleo'!E245)+('III. Empleo'!E258*'II. Salarios'!E258)+('II. Salarios'!E260*'III. Empleo'!E260)+('III. Empleo'!E274*'II. Salarios'!E274)+('II. Salarios'!E280*'III. Empleo'!E280)+('III. Empleo'!E287*'II. Salarios'!E287))/'III. Empleo'!E6</f>
        <v>30082.09396535276</v>
      </c>
      <c r="F6" s="42">
        <f>+((F7*'III. Empleo'!F7)+('III. Empleo'!F20*'II. Salarios'!F20)+('II. Salarios'!F23*'III. Empleo'!F23)+('III. Empleo'!F40*'II. Salarios'!F40)+('II. Salarios'!F46*'III. Empleo'!F46)+('III. Empleo'!F55*'II. Salarios'!F55)+('II. Salarios'!F71*'III. Empleo'!F71)+('III. Empleo'!F74*'II. Salarios'!F74)+('II. Salarios'!F88*'III. Empleo'!F88)+('III. Empleo'!F107*'II. Salarios'!F107)+('II. Salarios'!F109*'III. Empleo'!F109)+('III. Empleo'!F111*'II. Salarios'!F111)+('II. Salarios'!F119*'III. Empleo'!F119)+('III. Empleo'!F142*'II. Salarios'!F142)+('II. Salarios'!F166*'III. Empleo'!F166)+('III. Empleo'!F175*'II. Salarios'!F175)+('II. Salarios'!F178*'III. Empleo'!F178)+('III. Empleo'!F196*'II. Salarios'!F196)+('II. Salarios'!F203*'III. Empleo'!F203)+('III. Empleo'!F213*'II. Salarios'!F213)+('II. Salarios'!F245*'III. Empleo'!F245)+('III. Empleo'!F258*'II. Salarios'!F258)+('II. Salarios'!F260*'III. Empleo'!F260)+('III. Empleo'!F274*'II. Salarios'!F274)+('II. Salarios'!F280*'III. Empleo'!F280)+('III. Empleo'!F287*'II. Salarios'!F287))/'III. Empleo'!F6</f>
        <v>39247.81774760595</v>
      </c>
      <c r="G6" s="42">
        <f>+((G7*'III. Empleo'!G7)+('III. Empleo'!G20*'II. Salarios'!G20)+('II. Salarios'!G23*'III. Empleo'!G23)+('III. Empleo'!G40*'II. Salarios'!G40)+('II. Salarios'!G46*'III. Empleo'!G46)+('III. Empleo'!G55*'II. Salarios'!G55)+('II. Salarios'!G71*'III. Empleo'!G71)+('III. Empleo'!G74*'II. Salarios'!G74)+('II. Salarios'!G88*'III. Empleo'!G88)+('III. Empleo'!G107*'II. Salarios'!G107)+('II. Salarios'!G109*'III. Empleo'!G109)+('III. Empleo'!G111*'II. Salarios'!G111)+('II. Salarios'!G119*'III. Empleo'!G119)+('III. Empleo'!G142*'II. Salarios'!G142)+('II. Salarios'!G166*'III. Empleo'!G166)+('III. Empleo'!G175*'II. Salarios'!G175)+('II. Salarios'!G178*'III. Empleo'!G178)+('III. Empleo'!G196*'II. Salarios'!G196)+('II. Salarios'!G203*'III. Empleo'!G203)+('III. Empleo'!G213*'II. Salarios'!G213)+('II. Salarios'!G245*'III. Empleo'!G245)+('III. Empleo'!G258*'II. Salarios'!G258)+('II. Salarios'!G260*'III. Empleo'!G260)+('III. Empleo'!G274*'II. Salarios'!G274)+('II. Salarios'!G280*'III. Empleo'!G280)+('III. Empleo'!G287*'II. Salarios'!G287))/'III. Empleo'!G6</f>
        <v>56735.156677817722</v>
      </c>
      <c r="H6" s="55">
        <f>+((H7*'III. Empleo'!H7)+('III. Empleo'!H20*'II. Salarios'!H20)+('II. Salarios'!H23*'III. Empleo'!H23)+('III. Empleo'!H40*'II. Salarios'!H40)+('II. Salarios'!H46*'III. Empleo'!H46)+('III. Empleo'!H55*'II. Salarios'!H55)+('II. Salarios'!H71*'III. Empleo'!H71)+('III. Empleo'!H74*'II. Salarios'!H74)+('II. Salarios'!H88*'III. Empleo'!H88)+('III. Empleo'!H107*'II. Salarios'!H107)+('II. Salarios'!H109*'III. Empleo'!H109)+('III. Empleo'!H111*'II. Salarios'!H111)+('II. Salarios'!H119*'III. Empleo'!H119)+('III. Empleo'!H142*'II. Salarios'!H142)+('II. Salarios'!H166*'III. Empleo'!H166)+('III. Empleo'!H175*'II. Salarios'!H175)+('II. Salarios'!H178*'III. Empleo'!H178)+('III. Empleo'!H196*'II. Salarios'!H196)+('II. Salarios'!H203*'III. Empleo'!H203)+('III. Empleo'!H213*'II. Salarios'!H213)+('II. Salarios'!H245*'III. Empleo'!H245)+('III. Empleo'!H258*'II. Salarios'!H258)+('II. Salarios'!H260*'III. Empleo'!H260)+('III. Empleo'!H274*'II. Salarios'!H274)+('II. Salarios'!H280*'III. Empleo'!H280)+('III. Empleo'!H287*'II. Salarios'!H287))/'III. Empleo'!H6</f>
        <v>63226.442942498121</v>
      </c>
      <c r="I6" s="55">
        <f>+((I7*'III. Empleo'!I7)+('III. Empleo'!I20*'II. Salarios'!I20)+('II. Salarios'!I23*'III. Empleo'!I23)+('III. Empleo'!I40*'II. Salarios'!I40)+('II. Salarios'!I46*'III. Empleo'!I46)+('III. Empleo'!I55*'II. Salarios'!I55)+('II. Salarios'!I71*'III. Empleo'!I71)+('III. Empleo'!I74*'II. Salarios'!I74)+('II. Salarios'!I88*'III. Empleo'!I88)+('III. Empleo'!I107*'II. Salarios'!I107)+('II. Salarios'!I109*'III. Empleo'!I109)+('III. Empleo'!I111*'II. Salarios'!I111)+('II. Salarios'!I119*'III. Empleo'!I119)+('III. Empleo'!I142*'II. Salarios'!I142)+('II. Salarios'!I166*'III. Empleo'!I166)+('III. Empleo'!I175*'II. Salarios'!I175)+('II. Salarios'!I178*'III. Empleo'!I178)+('III. Empleo'!I196*'II. Salarios'!I196)+('II. Salarios'!I203*'III. Empleo'!I203)+('III. Empleo'!I213*'II. Salarios'!I213)+('II. Salarios'!I245*'III. Empleo'!I245)+('III. Empleo'!I258*'II. Salarios'!I258)+('II. Salarios'!I260*'III. Empleo'!I260)+('III. Empleo'!I274*'II. Salarios'!I274)+('II. Salarios'!I280*'III. Empleo'!I280)+('III. Empleo'!I287*'II. Salarios'!I287))/'III. Empleo'!I6</f>
        <v>88388.899186598166</v>
      </c>
      <c r="J6" s="55">
        <f>+((J7*'III. Empleo'!J7)+('III. Empleo'!J20*'II. Salarios'!J20)+('II. Salarios'!J23*'III. Empleo'!J23)+('III. Empleo'!J40*'II. Salarios'!J40)+('II. Salarios'!J46*'III. Empleo'!J46)+('III. Empleo'!J55*'II. Salarios'!J55)+('II. Salarios'!J71*'III. Empleo'!J71)+('III. Empleo'!J74*'II. Salarios'!J74)+('II. Salarios'!J88*'III. Empleo'!J88)+('III. Empleo'!J107*'II. Salarios'!J107)+('II. Salarios'!J109*'III. Empleo'!J109)+('III. Empleo'!J111*'II. Salarios'!J111)+('II. Salarios'!J119*'III. Empleo'!J119)+('III. Empleo'!J142*'II. Salarios'!J142)+('II. Salarios'!J166*'III. Empleo'!J166)+('III. Empleo'!J175*'II. Salarios'!J175)+('II. Salarios'!J178*'III. Empleo'!J178)+('III. Empleo'!J196*'II. Salarios'!J196)+('II. Salarios'!J203*'III. Empleo'!J203)+('III. Empleo'!J213*'II. Salarios'!J213)+('II. Salarios'!J245*'III. Empleo'!J245)+('III. Empleo'!J258*'II. Salarios'!J258)+('II. Salarios'!J260*'III. Empleo'!J260)+('III. Empleo'!J274*'II. Salarios'!J274)+('II. Salarios'!J280*'III. Empleo'!J280)+('III. Empleo'!J287*'II. Salarios'!J287))/'III. Empleo'!J6</f>
        <v>154371.12831780929</v>
      </c>
      <c r="K6" s="55">
        <f>+((K7*'III. Empleo'!K7)+('III. Empleo'!K20*'II. Salarios'!K20)+('II. Salarios'!K23*'III. Empleo'!K23)+('III. Empleo'!K40*'II. Salarios'!K40)+('II. Salarios'!K46*'III. Empleo'!K46)+('III. Empleo'!K55*'II. Salarios'!K55)+('II. Salarios'!K71*'III. Empleo'!K71)+('III. Empleo'!K74*'II. Salarios'!K74)+('II. Salarios'!K88*'III. Empleo'!K88)+('III. Empleo'!K107*'II. Salarios'!K107)+('II. Salarios'!K109*'III. Empleo'!K109)+('III. Empleo'!K111*'II. Salarios'!K111)+('II. Salarios'!K119*'III. Empleo'!K119)+('III. Empleo'!K142*'II. Salarios'!K142)+('II. Salarios'!K166*'III. Empleo'!K166)+('III. Empleo'!K175*'II. Salarios'!K175)+('II. Salarios'!K178*'III. Empleo'!K178)+('III. Empleo'!K196*'II. Salarios'!K196)+('II. Salarios'!K203*'III. Empleo'!K203)+('III. Empleo'!K213*'II. Salarios'!K213)+('II. Salarios'!K245*'III. Empleo'!K245)+('III. Empleo'!K258*'II. Salarios'!K258)+('II. Salarios'!K260*'III. Empleo'!K260)+('III. Empleo'!K274*'II. Salarios'!K274)+('II. Salarios'!K280*'III. Empleo'!K280)+('III. Empleo'!K287*'II. Salarios'!K287))/'III. Empleo'!K6</f>
        <v>343200.83593653917</v>
      </c>
      <c r="L6" s="42">
        <f>+((L7*'III. Empleo'!L7)+('III. Empleo'!L20*'II. Salarios'!L20)+('II. Salarios'!L23*'III. Empleo'!L23)+('III. Empleo'!L40*'II. Salarios'!L40)+('II. Salarios'!L46*'III. Empleo'!L46)+('III. Empleo'!L55*'II. Salarios'!L55)+('II. Salarios'!L71*'III. Empleo'!L71)+('III. Empleo'!L74*'II. Salarios'!L74)+('II. Salarios'!L88*'III. Empleo'!L88)+('III. Empleo'!L107*'II. Salarios'!L107)+('II. Salarios'!L109*'III. Empleo'!L109)+('III. Empleo'!L111*'II. Salarios'!L111)+('II. Salarios'!L119*'III. Empleo'!L119)+('III. Empleo'!L142*'II. Salarios'!L142)+('II. Salarios'!L166*'III. Empleo'!L166)+('III. Empleo'!L175*'II. Salarios'!L175)+('II. Salarios'!L178*'III. Empleo'!L178)+('III. Empleo'!L196*'II. Salarios'!L196)+('II. Salarios'!L203*'III. Empleo'!L203)+('III. Empleo'!L213*'II. Salarios'!L213)+('II. Salarios'!L245*'III. Empleo'!L245)+('III. Empleo'!L258*'II. Salarios'!L258)+('II. Salarios'!L260*'III. Empleo'!L260)+('III. Empleo'!L274*'II. Salarios'!L274)+('II. Salarios'!L280*'III. Empleo'!L280)+('III. Empleo'!L287*'II. Salarios'!L287))/'III. Empleo'!L6</f>
        <v>1082115.8617129507</v>
      </c>
      <c r="M6" s="42">
        <f>+((M7*'III. Empleo'!M7)+('III. Empleo'!M20*'II. Salarios'!M20)+('II. Salarios'!M23*'III. Empleo'!M23)+('III. Empleo'!M40*'II. Salarios'!M40)+('II. Salarios'!M46*'III. Empleo'!M46)+('III. Empleo'!M55*'II. Salarios'!M55)+('II. Salarios'!M71*'III. Empleo'!M71)+('III. Empleo'!M74*'II. Salarios'!M74)+('II. Salarios'!M88*'III. Empleo'!M88)+('III. Empleo'!M107*'II. Salarios'!M107)+('II. Salarios'!M109*'III. Empleo'!M109)+('III. Empleo'!M111*'II. Salarios'!M111)+('II. Salarios'!M119*'III. Empleo'!M119)+('III. Empleo'!M142*'II. Salarios'!M142)+('II. Salarios'!M166*'III. Empleo'!M166)+('III. Empleo'!M175*'II. Salarios'!M175)+('II. Salarios'!M178*'III. Empleo'!M178)+('III. Empleo'!M196*'II. Salarios'!M196)+('II. Salarios'!M203*'III. Empleo'!M203)+('III. Empleo'!M213*'II. Salarios'!M213)+('II. Salarios'!M245*'III. Empleo'!M245)+('III. Empleo'!M258*'II. Salarios'!M258)+('II. Salarios'!M260*'III. Empleo'!M260)+('III. Empleo'!M274*'II. Salarios'!M274)+('II. Salarios'!M280*'III. Empleo'!M280)+('III. Empleo'!M287*'II. Salarios'!M287))/'III. Empleo'!M6</f>
        <v>1495851.8413703681</v>
      </c>
      <c r="N6" s="81">
        <f>+((N7*'III. Empleo'!N7)+('III. Empleo'!N20*'II. Salarios'!N20)+('II. Salarios'!N23*'III. Empleo'!N23)+('III. Empleo'!N40*'II. Salarios'!N40)+('II. Salarios'!N46*'III. Empleo'!N46)+('III. Empleo'!N55*'II. Salarios'!N55)+('II. Salarios'!N71*'III. Empleo'!N71)+('III. Empleo'!N74*'II. Salarios'!N74)+('II. Salarios'!N88*'III. Empleo'!N88)+('III. Empleo'!N107*'II. Salarios'!N107)+('II. Salarios'!N109*'III. Empleo'!N109)+('III. Empleo'!N111*'II. Salarios'!N111)+('II. Salarios'!N119*'III. Empleo'!N119)+('III. Empleo'!N142*'II. Salarios'!N142)+('II. Salarios'!N166*'III. Empleo'!N166)+('III. Empleo'!N175*'II. Salarios'!N175)+('II. Salarios'!N178*'III. Empleo'!N178)+('III. Empleo'!N196*'II. Salarios'!N196)+('II. Salarios'!N203*'III. Empleo'!N203)+('III. Empleo'!N213*'II. Salarios'!N213)+('II. Salarios'!N245*'III. Empleo'!N245)+('III. Empleo'!N258*'II. Salarios'!N258)+('II. Salarios'!N260*'III. Empleo'!N260)+('III. Empleo'!N274*'II. Salarios'!N274)+('II. Salarios'!N280*'III. Empleo'!N280)+('III. Empleo'!N287*'II. Salarios'!N287))/'III. Empleo'!N6</f>
        <v>1495851.8413703681</v>
      </c>
    </row>
    <row r="7" spans="2:14" x14ac:dyDescent="0.3">
      <c r="B7" s="29" t="s">
        <v>180</v>
      </c>
      <c r="C7" s="43">
        <f>+SUMPRODUCT(C8:C19,'III. Empleo'!C8:C19)/'III. Empleo'!C7</f>
        <v>8574.4269589157539</v>
      </c>
      <c r="D7" s="43">
        <f>+SUMPRODUCT(D8:D19,'III. Empleo'!D8:D19)/'III. Empleo'!D7</f>
        <v>11381.322313431532</v>
      </c>
      <c r="E7" s="43">
        <f>+SUMPRODUCT(E8:E19,'III. Empleo'!E8:E19)/'III. Empleo'!E7</f>
        <v>15080.139186052425</v>
      </c>
      <c r="F7" s="43">
        <f>+SUMPRODUCT(F8:F19,'III. Empleo'!F8:F19)/'III. Empleo'!F7</f>
        <v>18909.475685527541</v>
      </c>
      <c r="G7" s="43">
        <f>+SUMPRODUCT(G8:G19,'III. Empleo'!G8:G19)/'III. Empleo'!G7</f>
        <v>24638.664957606401</v>
      </c>
      <c r="H7" s="56">
        <f>+SUMPRODUCT(H8:H19,'III. Empleo'!H8:H19)/'III. Empleo'!H7</f>
        <v>33049.728899220361</v>
      </c>
      <c r="I7" s="56">
        <f>+SUMPRODUCT(I8:I19,'III. Empleo'!I8:I19)/'III. Empleo'!I7</f>
        <v>49148.340928416284</v>
      </c>
      <c r="J7" s="56">
        <f>+SUMPRODUCT(J8:J19,'III. Empleo'!J8:J19)/'III. Empleo'!J7</f>
        <v>84120.34918921499</v>
      </c>
      <c r="K7" s="56">
        <f>+SUMPRODUCT(K8:K19,'III. Empleo'!K8:K19)/'III. Empleo'!K7</f>
        <v>180597.69508151256</v>
      </c>
      <c r="L7" s="43">
        <f>+SUMPRODUCT(L8:L19,'III. Empleo'!L8:L19)/'III. Empleo'!L7</f>
        <v>456466.05176324083</v>
      </c>
      <c r="M7" s="43">
        <f>+SUMPRODUCT(M8:M19,'III. Empleo'!M8:M19)/'III. Empleo'!M7</f>
        <v>709222.20801510231</v>
      </c>
      <c r="N7" s="82">
        <f>+SUMPRODUCT(N8:N19,'III. Empleo'!N8:N19)/'III. Empleo'!N7</f>
        <v>709222.20801510231</v>
      </c>
    </row>
    <row r="8" spans="2:14" x14ac:dyDescent="0.3">
      <c r="B8" s="3" t="s">
        <v>219</v>
      </c>
      <c r="C8" s="23">
        <v>11234.104261820146</v>
      </c>
      <c r="D8" s="23">
        <v>14951.963117921276</v>
      </c>
      <c r="E8" s="23">
        <v>18496.521207166526</v>
      </c>
      <c r="F8" s="23">
        <v>24031.048092714274</v>
      </c>
      <c r="G8" s="23">
        <v>32216.742239738374</v>
      </c>
      <c r="H8" s="45">
        <v>44121.328717149037</v>
      </c>
      <c r="I8" s="45">
        <v>69446.901214760888</v>
      </c>
      <c r="J8" s="45">
        <v>126161.87227783781</v>
      </c>
      <c r="K8" s="45">
        <v>264185.02525579953</v>
      </c>
      <c r="L8" s="23">
        <v>448252.34667057451</v>
      </c>
      <c r="M8" s="69">
        <v>695971.16431372543</v>
      </c>
      <c r="N8" s="83">
        <v>695971.16431372543</v>
      </c>
    </row>
    <row r="9" spans="2:14" x14ac:dyDescent="0.3">
      <c r="B9" s="3" t="s">
        <v>220</v>
      </c>
      <c r="C9" s="23">
        <v>11495.254554156627</v>
      </c>
      <c r="D9" s="23">
        <v>14591.001071512192</v>
      </c>
      <c r="E9" s="23">
        <v>18544.77974576387</v>
      </c>
      <c r="F9" s="23">
        <v>22951.60547992526</v>
      </c>
      <c r="G9" s="23">
        <v>29429.357874951809</v>
      </c>
      <c r="H9" s="45">
        <v>37518.601586963392</v>
      </c>
      <c r="I9" s="45">
        <v>51880.770240688122</v>
      </c>
      <c r="J9" s="45">
        <v>84851.74562500001</v>
      </c>
      <c r="K9" s="45">
        <v>184341.87930424782</v>
      </c>
      <c r="L9" s="23">
        <v>556864.01981498452</v>
      </c>
      <c r="M9" s="69">
        <v>869900.3296774195</v>
      </c>
      <c r="N9" s="83">
        <v>869900.3296774195</v>
      </c>
    </row>
    <row r="10" spans="2:14" x14ac:dyDescent="0.3">
      <c r="B10" s="3" t="s">
        <v>221</v>
      </c>
      <c r="C10" s="23">
        <v>10273.75121405511</v>
      </c>
      <c r="D10" s="23">
        <v>12425.803268386242</v>
      </c>
      <c r="E10" s="23">
        <v>17414.985915227964</v>
      </c>
      <c r="F10" s="23">
        <v>22077.241326030238</v>
      </c>
      <c r="G10" s="23">
        <v>28139.861676356591</v>
      </c>
      <c r="H10" s="45">
        <v>42733.191532650875</v>
      </c>
      <c r="I10" s="45">
        <v>62966.175969678676</v>
      </c>
      <c r="J10" s="45">
        <v>104271.7037792749</v>
      </c>
      <c r="K10" s="45">
        <v>219925.42207181235</v>
      </c>
      <c r="L10" s="23">
        <v>720479.61619494483</v>
      </c>
      <c r="M10" s="69">
        <v>980657.69339999976</v>
      </c>
      <c r="N10" s="83">
        <v>980657.69339999976</v>
      </c>
    </row>
    <row r="11" spans="2:14" x14ac:dyDescent="0.3">
      <c r="B11" s="3" t="s">
        <v>410</v>
      </c>
      <c r="C11" s="23">
        <v>6654.4155810420498</v>
      </c>
      <c r="D11" s="23">
        <v>8432.0705459634737</v>
      </c>
      <c r="E11" s="23">
        <v>10659.971124915655</v>
      </c>
      <c r="F11" s="23">
        <v>13308.18439024619</v>
      </c>
      <c r="G11" s="23">
        <v>15375.319506281658</v>
      </c>
      <c r="H11" s="45">
        <v>19403.592871983205</v>
      </c>
      <c r="I11" s="45">
        <v>28381.868994679331</v>
      </c>
      <c r="J11" s="45">
        <v>57720.976409503979</v>
      </c>
      <c r="K11" s="45">
        <v>122159.94266140989</v>
      </c>
      <c r="L11" s="23">
        <v>246133.48114186674</v>
      </c>
      <c r="M11" s="69">
        <v>374692.28148936183</v>
      </c>
      <c r="N11" s="68">
        <v>374692.28148936183</v>
      </c>
    </row>
    <row r="12" spans="2:14" x14ac:dyDescent="0.3">
      <c r="B12" s="3" t="s">
        <v>222</v>
      </c>
      <c r="C12" s="23">
        <v>6432.1533726165026</v>
      </c>
      <c r="D12" s="23">
        <v>7120.5992713988608</v>
      </c>
      <c r="E12" s="23">
        <v>8356.4704764076196</v>
      </c>
      <c r="F12" s="23">
        <v>9741.8572168344926</v>
      </c>
      <c r="G12" s="23">
        <v>16346.009321349187</v>
      </c>
      <c r="H12" s="45">
        <v>22466.160534346709</v>
      </c>
      <c r="I12" s="45">
        <v>34520.105610909835</v>
      </c>
      <c r="J12" s="45">
        <v>71187.498351449278</v>
      </c>
      <c r="K12" s="45">
        <v>182619.52792735767</v>
      </c>
      <c r="L12" s="23">
        <v>661770.72198008618</v>
      </c>
      <c r="M12" s="69" t="s">
        <v>673</v>
      </c>
      <c r="N12" s="83" t="s">
        <v>673</v>
      </c>
    </row>
    <row r="13" spans="2:14" x14ac:dyDescent="0.3">
      <c r="B13" s="3" t="s">
        <v>223</v>
      </c>
      <c r="C13" s="23">
        <v>9290.4795286634198</v>
      </c>
      <c r="D13" s="23">
        <v>12005.186634446532</v>
      </c>
      <c r="E13" s="23">
        <v>16050.952198268484</v>
      </c>
      <c r="F13" s="23">
        <v>19858.190241953238</v>
      </c>
      <c r="G13" s="23">
        <v>27364.05263449781</v>
      </c>
      <c r="H13" s="45">
        <v>33179.719279105339</v>
      </c>
      <c r="I13" s="45">
        <v>47433.362884509399</v>
      </c>
      <c r="J13" s="45">
        <v>72018.410038799513</v>
      </c>
      <c r="K13" s="45">
        <v>154404.21376029262</v>
      </c>
      <c r="L13" s="23">
        <v>371689.99462493649</v>
      </c>
      <c r="M13" s="69">
        <v>552424.80352941167</v>
      </c>
      <c r="N13" s="83">
        <v>552424.80352941167</v>
      </c>
    </row>
    <row r="14" spans="2:14" x14ac:dyDescent="0.3">
      <c r="B14" s="3" t="s">
        <v>224</v>
      </c>
      <c r="C14" s="23">
        <v>10205.153609946881</v>
      </c>
      <c r="D14" s="23">
        <v>15021.366831912424</v>
      </c>
      <c r="E14" s="23">
        <v>18065.417452992871</v>
      </c>
      <c r="F14" s="23">
        <v>24647.459013727421</v>
      </c>
      <c r="G14" s="23">
        <v>32068.208842644541</v>
      </c>
      <c r="H14" s="45">
        <v>42735.044837076493</v>
      </c>
      <c r="I14" s="45">
        <v>60762.790304069291</v>
      </c>
      <c r="J14" s="45">
        <v>100988.62598470172</v>
      </c>
      <c r="K14" s="45">
        <v>229615.08839229553</v>
      </c>
      <c r="L14" s="23">
        <v>513795.81231844984</v>
      </c>
      <c r="M14" s="69">
        <v>937867.40286885248</v>
      </c>
      <c r="N14" s="83">
        <v>937867.40286885248</v>
      </c>
    </row>
    <row r="15" spans="2:14" x14ac:dyDescent="0.3">
      <c r="B15" s="3" t="s">
        <v>416</v>
      </c>
      <c r="C15" s="23">
        <v>10108.59571637427</v>
      </c>
      <c r="D15" s="23">
        <v>13492.621287280703</v>
      </c>
      <c r="E15" s="23">
        <v>17598.453094751865</v>
      </c>
      <c r="F15" s="23">
        <v>21455.535673076924</v>
      </c>
      <c r="G15" s="23">
        <v>24557.438185669536</v>
      </c>
      <c r="H15" s="45">
        <v>30175.833768315806</v>
      </c>
      <c r="I15" s="45">
        <v>38775.688222460114</v>
      </c>
      <c r="J15" s="45">
        <v>60298.473721819646</v>
      </c>
      <c r="K15" s="45">
        <v>130914.1222080397</v>
      </c>
      <c r="L15" s="23">
        <v>435898.97119762836</v>
      </c>
      <c r="M15" s="69">
        <v>635080.74967741931</v>
      </c>
      <c r="N15" s="68">
        <v>635080.74967741931</v>
      </c>
    </row>
    <row r="16" spans="2:14" ht="15" customHeight="1" x14ac:dyDescent="0.3">
      <c r="B16" s="3" t="s">
        <v>225</v>
      </c>
      <c r="C16" s="23">
        <v>8609.9407546301427</v>
      </c>
      <c r="D16" s="23">
        <v>11724.505308760374</v>
      </c>
      <c r="E16" s="23">
        <v>15835.368620735057</v>
      </c>
      <c r="F16" s="23">
        <v>18897.148576831078</v>
      </c>
      <c r="G16" s="23">
        <v>24775.455702150019</v>
      </c>
      <c r="H16" s="45">
        <v>37277.920977474321</v>
      </c>
      <c r="I16" s="45">
        <v>52307.44673215659</v>
      </c>
      <c r="J16" s="45">
        <v>88716.475901740734</v>
      </c>
      <c r="K16" s="45">
        <v>178529.56905208039</v>
      </c>
      <c r="L16" s="23">
        <v>453284.71996922186</v>
      </c>
      <c r="M16" s="69">
        <v>689522.07376470591</v>
      </c>
      <c r="N16" s="83">
        <v>689522.07376470591</v>
      </c>
    </row>
    <row r="17" spans="2:14" x14ac:dyDescent="0.3">
      <c r="B17" s="3" t="s">
        <v>226</v>
      </c>
      <c r="C17" s="23">
        <v>6775.7116295308779</v>
      </c>
      <c r="D17" s="23">
        <v>9227.1946210563146</v>
      </c>
      <c r="E17" s="23">
        <v>13808.247450160408</v>
      </c>
      <c r="F17" s="23">
        <v>16763.196187496236</v>
      </c>
      <c r="G17" s="23">
        <v>20643.94468688784</v>
      </c>
      <c r="H17" s="45">
        <v>25526.018243838236</v>
      </c>
      <c r="I17" s="45">
        <v>39900.78277082125</v>
      </c>
      <c r="J17" s="45">
        <v>73776.24083290463</v>
      </c>
      <c r="K17" s="45">
        <v>152553.47877088274</v>
      </c>
      <c r="L17" s="23">
        <v>416374.46777746157</v>
      </c>
      <c r="M17" s="69">
        <v>703016.95066079218</v>
      </c>
      <c r="N17" s="83">
        <v>703016.95066079218</v>
      </c>
    </row>
    <row r="18" spans="2:14" x14ac:dyDescent="0.3">
      <c r="B18" s="3" t="s">
        <v>227</v>
      </c>
      <c r="C18" s="23">
        <v>9275.1432003053578</v>
      </c>
      <c r="D18" s="23">
        <v>12346.318931926051</v>
      </c>
      <c r="E18" s="23">
        <v>16678.57474164134</v>
      </c>
      <c r="F18" s="23">
        <v>20572.258487077594</v>
      </c>
      <c r="G18" s="23">
        <v>29614.706848428857</v>
      </c>
      <c r="H18" s="45">
        <v>41586.444395561201</v>
      </c>
      <c r="I18" s="45">
        <v>59121.664361923962</v>
      </c>
      <c r="J18" s="45">
        <v>90044.668055388436</v>
      </c>
      <c r="K18" s="45">
        <v>187189.14412933096</v>
      </c>
      <c r="L18" s="23">
        <v>537564.1566942801</v>
      </c>
      <c r="M18" s="69">
        <v>795578.00653846178</v>
      </c>
      <c r="N18" s="83">
        <v>795578.00653846178</v>
      </c>
    </row>
    <row r="19" spans="2:14" x14ac:dyDescent="0.3">
      <c r="B19" s="5" t="s">
        <v>578</v>
      </c>
      <c r="C19" s="24">
        <v>3606.5376735209234</v>
      </c>
      <c r="D19" s="24">
        <v>4766.3826342181228</v>
      </c>
      <c r="E19" s="24">
        <v>5339.9332842524354</v>
      </c>
      <c r="F19" s="24">
        <v>10177.067970163091</v>
      </c>
      <c r="G19" s="24">
        <v>11429.478852014501</v>
      </c>
      <c r="H19" s="57">
        <v>14346.112955925353</v>
      </c>
      <c r="I19" s="57">
        <v>21269.537085397315</v>
      </c>
      <c r="J19" s="57">
        <v>39126.486073766951</v>
      </c>
      <c r="K19" s="45">
        <v>86488.733384047082</v>
      </c>
      <c r="L19" s="23">
        <v>291391.24136358476</v>
      </c>
      <c r="M19" s="69">
        <v>380167.07886363642</v>
      </c>
      <c r="N19" s="83">
        <v>380167.07886363642</v>
      </c>
    </row>
    <row r="20" spans="2:14" x14ac:dyDescent="0.3">
      <c r="B20" s="29" t="s">
        <v>215</v>
      </c>
      <c r="C20" s="43">
        <f>+SUMPRODUCT(C21:C22,'III. Empleo'!C21:C22)/'III. Empleo'!C20</f>
        <v>30512.74842013315</v>
      </c>
      <c r="D20" s="43">
        <f>+SUMPRODUCT(D21:D22,'III. Empleo'!D21:D22)/'III. Empleo'!D20</f>
        <v>41286.179823183047</v>
      </c>
      <c r="E20" s="43">
        <f>+SUMPRODUCT(E21:E22,'III. Empleo'!E21:E22)/'III. Empleo'!E20</f>
        <v>53982.429784852247</v>
      </c>
      <c r="F20" s="43">
        <f>+SUMPRODUCT(F21:F22,'III. Empleo'!F21:F22)/'III. Empleo'!F20</f>
        <v>72362.281963098489</v>
      </c>
      <c r="G20" s="43">
        <f>+SUMPRODUCT(G21:G22,'III. Empleo'!G21:G22)/'III. Empleo'!G20</f>
        <v>109879.00797567396</v>
      </c>
      <c r="H20" s="56">
        <f>+SUMPRODUCT(H21:H22,'III. Empleo'!H21:H22)/'III. Empleo'!H20</f>
        <v>106942.86711103973</v>
      </c>
      <c r="I20" s="56">
        <f>+SUMPRODUCT(I21:I22,'III. Empleo'!I21:I22)/'III. Empleo'!I20</f>
        <v>147416.8581862968</v>
      </c>
      <c r="J20" s="56">
        <f>+SUMPRODUCT(J21:J22,'III. Empleo'!J21:J22)/'III. Empleo'!J20</f>
        <v>270221.10978549428</v>
      </c>
      <c r="K20" s="56">
        <f>+SUMPRODUCT(K21:K22,'III. Empleo'!K21:K22)/'III. Empleo'!K20</f>
        <v>612857.67464854592</v>
      </c>
      <c r="L20" s="43">
        <f>+SUMPRODUCT(L21:L22,'III. Empleo'!L21:L22)/'III. Empleo'!L20</f>
        <v>2067417.3645368379</v>
      </c>
      <c r="M20" s="43">
        <f>+SUMPRODUCT(M21:M22,'III. Empleo'!M21:M22)/'III. Empleo'!M20</f>
        <v>2710935.0916212397</v>
      </c>
      <c r="N20" s="82">
        <f>+SUMPRODUCT(N21:N22,'III. Empleo'!N21:N22)/'III. Empleo'!N20</f>
        <v>2710935.0916212397</v>
      </c>
    </row>
    <row r="21" spans="2:14" ht="16.2" x14ac:dyDescent="0.3">
      <c r="B21" s="16" t="s">
        <v>667</v>
      </c>
      <c r="C21" s="25">
        <v>36801.708750603</v>
      </c>
      <c r="D21" s="23">
        <v>50451.703234452587</v>
      </c>
      <c r="E21" s="23">
        <v>64934.542350104159</v>
      </c>
      <c r="F21" s="23">
        <v>85657.620431230258</v>
      </c>
      <c r="G21" s="23">
        <v>123445.55085102282</v>
      </c>
      <c r="H21" s="45">
        <v>139704.30648025032</v>
      </c>
      <c r="I21" s="45">
        <v>191766.00414140642</v>
      </c>
      <c r="J21" s="45">
        <v>349685.70618989744</v>
      </c>
      <c r="K21" s="45">
        <v>743809.07284350984</v>
      </c>
      <c r="L21" s="23">
        <v>2503446.6621108544</v>
      </c>
      <c r="M21" s="69">
        <v>3275162.3436443894</v>
      </c>
      <c r="N21" s="68">
        <v>3275162.3436443894</v>
      </c>
    </row>
    <row r="22" spans="2:14" x14ac:dyDescent="0.3">
      <c r="B22" s="5" t="s">
        <v>399</v>
      </c>
      <c r="C22" s="25">
        <v>30244.063552447184</v>
      </c>
      <c r="D22" s="23">
        <v>40863.816749990001</v>
      </c>
      <c r="E22" s="23">
        <v>53461.313168311572</v>
      </c>
      <c r="F22" s="23">
        <v>71720.389463192303</v>
      </c>
      <c r="G22" s="23">
        <v>109197.85225755902</v>
      </c>
      <c r="H22" s="45">
        <v>105493.03066478577</v>
      </c>
      <c r="I22" s="45">
        <v>145231.64510413338</v>
      </c>
      <c r="J22" s="45">
        <v>265878.46810182388</v>
      </c>
      <c r="K22" s="45">
        <v>604766.01710880443</v>
      </c>
      <c r="L22" s="23">
        <v>2030709.9534728192</v>
      </c>
      <c r="M22" s="69">
        <v>2660434.842089145</v>
      </c>
      <c r="N22" s="68">
        <v>2660434.842089145</v>
      </c>
    </row>
    <row r="23" spans="2:14" x14ac:dyDescent="0.3">
      <c r="B23" s="29" t="s">
        <v>181</v>
      </c>
      <c r="C23" s="43">
        <f>+SUMPRODUCT(C24:C39,'III. Empleo'!C24:C39)/'III. Empleo'!C23</f>
        <v>10968.468876556486</v>
      </c>
      <c r="D23" s="43">
        <f>+SUMPRODUCT(D24:D39,'III. Empleo'!D24:D39)/'III. Empleo'!D23</f>
        <v>14613.18269140502</v>
      </c>
      <c r="E23" s="43">
        <f>+SUMPRODUCT(E24:E39,'III. Empleo'!E24:E39)/'III. Empleo'!E23</f>
        <v>19474.072268140477</v>
      </c>
      <c r="F23" s="43">
        <f>+SUMPRODUCT(F24:F39,'III. Empleo'!F24:F39)/'III. Empleo'!F23</f>
        <v>25507.612999759414</v>
      </c>
      <c r="G23" s="43">
        <f>+SUMPRODUCT(G24:G39,'III. Empleo'!G24:G39)/'III. Empleo'!G23</f>
        <v>36163.596287273649</v>
      </c>
      <c r="H23" s="56">
        <f>+SUMPRODUCT(H24:H39,'III. Empleo'!H24:H39)/'III. Empleo'!H23</f>
        <v>47265.069707079419</v>
      </c>
      <c r="I23" s="56">
        <f>+SUMPRODUCT(I24:I39,'III. Empleo'!I24:I39)/'III. Empleo'!I23</f>
        <v>68160.244130209103</v>
      </c>
      <c r="J23" s="56">
        <f>+SUMPRODUCT(J24:J39,'III. Empleo'!J24:J39)/'III. Empleo'!J23</f>
        <v>112147.41529103059</v>
      </c>
      <c r="K23" s="56">
        <f>+SUMPRODUCT(K24:K39,'III. Empleo'!K24:K39)/'III. Empleo'!K23</f>
        <v>255813.45346004597</v>
      </c>
      <c r="L23" s="43">
        <f>+SUMPRODUCT(L24:L39,'III. Empleo'!L24:L39)/'III. Empleo'!L23</f>
        <v>770348.12495179195</v>
      </c>
      <c r="M23" s="43">
        <f>+SUMPRODUCT(M24:M39,'III. Empleo'!M24:M39)/'III. Empleo'!M23</f>
        <v>1065437.5281995882</v>
      </c>
      <c r="N23" s="82">
        <f>+SUMPRODUCT(N24:N39,'III. Empleo'!N24:N39)/'III. Empleo'!N23</f>
        <v>1065437.5281995882</v>
      </c>
    </row>
    <row r="24" spans="2:14" x14ac:dyDescent="0.3">
      <c r="B24" s="3" t="s">
        <v>579</v>
      </c>
      <c r="C24" s="23">
        <v>10053.488215431689</v>
      </c>
      <c r="D24" s="23">
        <v>13457.788791645826</v>
      </c>
      <c r="E24" s="23">
        <v>18364.111524375297</v>
      </c>
      <c r="F24" s="23">
        <v>23908.358752588432</v>
      </c>
      <c r="G24" s="23">
        <v>34655.22975340813</v>
      </c>
      <c r="H24" s="45">
        <v>52475.405290446921</v>
      </c>
      <c r="I24" s="45">
        <v>73392.474426006491</v>
      </c>
      <c r="J24" s="45">
        <v>115039.89592235508</v>
      </c>
      <c r="K24" s="45">
        <v>261401.53064521682</v>
      </c>
      <c r="L24" s="23">
        <v>704488.92495024716</v>
      </c>
      <c r="M24" s="69">
        <v>1013963.8838157896</v>
      </c>
      <c r="N24" s="68">
        <v>1013963.8838157896</v>
      </c>
    </row>
    <row r="25" spans="2:14" x14ac:dyDescent="0.3">
      <c r="B25" s="3" t="s">
        <v>228</v>
      </c>
      <c r="C25" s="23">
        <v>16489.317189462068</v>
      </c>
      <c r="D25" s="23">
        <v>23348.334126728485</v>
      </c>
      <c r="E25" s="23">
        <v>28081.416070220108</v>
      </c>
      <c r="F25" s="23">
        <v>33573.66064516297</v>
      </c>
      <c r="G25" s="23">
        <v>47237.670737555738</v>
      </c>
      <c r="H25" s="45">
        <v>59461.368849715014</v>
      </c>
      <c r="I25" s="45">
        <v>79525.126984674018</v>
      </c>
      <c r="J25" s="45">
        <v>115270.81108793756</v>
      </c>
      <c r="K25" s="45">
        <v>314174.94666409632</v>
      </c>
      <c r="L25" s="23">
        <v>988469.47829196847</v>
      </c>
      <c r="M25" s="69">
        <v>1321599.8792129634</v>
      </c>
      <c r="N25" s="68">
        <v>1321599.8792129634</v>
      </c>
    </row>
    <row r="26" spans="2:14" x14ac:dyDescent="0.3">
      <c r="B26" s="3" t="s">
        <v>229</v>
      </c>
      <c r="C26" s="23">
        <v>12967.692707096883</v>
      </c>
      <c r="D26" s="23">
        <v>17286.275787426621</v>
      </c>
      <c r="E26" s="23">
        <v>23342.109971573864</v>
      </c>
      <c r="F26" s="23">
        <v>29283.5507786981</v>
      </c>
      <c r="G26" s="23">
        <v>39535.665379315775</v>
      </c>
      <c r="H26" s="45">
        <v>52341.000306802249</v>
      </c>
      <c r="I26" s="45">
        <v>73188.190510401211</v>
      </c>
      <c r="J26" s="45">
        <v>128465.54281090033</v>
      </c>
      <c r="K26" s="45">
        <v>295585.74005942937</v>
      </c>
      <c r="L26" s="23">
        <v>498200.98710851069</v>
      </c>
      <c r="M26" s="69">
        <v>610658.59283783799</v>
      </c>
      <c r="N26" s="68">
        <v>610658.59283783799</v>
      </c>
    </row>
    <row r="27" spans="2:14" x14ac:dyDescent="0.3">
      <c r="B27" s="3" t="s">
        <v>420</v>
      </c>
      <c r="C27" s="23">
        <v>6920.1583571428573</v>
      </c>
      <c r="D27" s="23">
        <v>9180.4739909600194</v>
      </c>
      <c r="E27" s="23">
        <v>11585.538212159981</v>
      </c>
      <c r="F27" s="23">
        <v>14443.897138153878</v>
      </c>
      <c r="G27" s="23">
        <v>21197.02818942157</v>
      </c>
      <c r="H27" s="45">
        <v>28879.167274517938</v>
      </c>
      <c r="I27" s="45">
        <v>43962.592708698146</v>
      </c>
      <c r="J27" s="45">
        <v>77392.582059795808</v>
      </c>
      <c r="K27" s="45">
        <v>179970.5120908219</v>
      </c>
      <c r="L27" s="23">
        <v>394401.08666024078</v>
      </c>
      <c r="M27" s="69">
        <v>696471.93254901934</v>
      </c>
      <c r="N27" s="68">
        <v>696471.93254901934</v>
      </c>
    </row>
    <row r="28" spans="2:14" x14ac:dyDescent="0.3">
      <c r="B28" s="3" t="s">
        <v>230</v>
      </c>
      <c r="C28" s="23">
        <v>8964.4038860294222</v>
      </c>
      <c r="D28" s="23">
        <v>11354.928729763613</v>
      </c>
      <c r="E28" s="23">
        <v>16548.308165393715</v>
      </c>
      <c r="F28" s="23">
        <v>22545.435341825534</v>
      </c>
      <c r="G28" s="23">
        <v>32175.271031348315</v>
      </c>
      <c r="H28" s="45">
        <v>41831.402042825495</v>
      </c>
      <c r="I28" s="45">
        <v>70802.5666866541</v>
      </c>
      <c r="J28" s="45">
        <v>118666.58962491236</v>
      </c>
      <c r="K28" s="45">
        <v>283535.18745943974</v>
      </c>
      <c r="L28" s="23">
        <v>1008397.0705319318</v>
      </c>
      <c r="M28" s="69">
        <v>1403559.2079617835</v>
      </c>
      <c r="N28" s="68">
        <v>1403559.2079617835</v>
      </c>
    </row>
    <row r="29" spans="2:14" x14ac:dyDescent="0.3">
      <c r="B29" s="3" t="s">
        <v>265</v>
      </c>
      <c r="C29" s="23">
        <v>7600.7002420377767</v>
      </c>
      <c r="D29" s="23">
        <v>9848.2670739183686</v>
      </c>
      <c r="E29" s="23">
        <v>12454.387362516451</v>
      </c>
      <c r="F29" s="23">
        <v>16381.1255428843</v>
      </c>
      <c r="G29" s="23">
        <v>20352.986336150523</v>
      </c>
      <c r="H29" s="45">
        <v>27841.557514462256</v>
      </c>
      <c r="I29" s="45">
        <v>39948.557307249808</v>
      </c>
      <c r="J29" s="45">
        <v>68933.935889655899</v>
      </c>
      <c r="K29" s="45">
        <v>146546.67087092472</v>
      </c>
      <c r="L29" s="23">
        <v>529699.49989195087</v>
      </c>
      <c r="M29" s="69">
        <v>776821.57017241372</v>
      </c>
      <c r="N29" s="68">
        <v>776821.57017241372</v>
      </c>
    </row>
    <row r="30" spans="2:14" x14ac:dyDescent="0.3">
      <c r="B30" s="3" t="s">
        <v>231</v>
      </c>
      <c r="C30" s="23">
        <v>7068.4509231977345</v>
      </c>
      <c r="D30" s="23">
        <v>9629.8512087571125</v>
      </c>
      <c r="E30" s="23">
        <v>12647.056123913966</v>
      </c>
      <c r="F30" s="23">
        <v>19141.275068284707</v>
      </c>
      <c r="G30" s="23">
        <v>27247.099462491402</v>
      </c>
      <c r="H30" s="45">
        <v>36624.075663052725</v>
      </c>
      <c r="I30" s="45">
        <v>51717.229321708735</v>
      </c>
      <c r="J30" s="45">
        <v>83022.331045690022</v>
      </c>
      <c r="K30" s="45">
        <v>160995.1357875684</v>
      </c>
      <c r="L30" s="23">
        <v>535197.35573161615</v>
      </c>
      <c r="M30" s="69">
        <v>620642.47016260179</v>
      </c>
      <c r="N30" s="68">
        <v>620642.47016260179</v>
      </c>
    </row>
    <row r="31" spans="2:14" x14ac:dyDescent="0.3">
      <c r="B31" s="3" t="s">
        <v>232</v>
      </c>
      <c r="C31" s="23">
        <v>9076.0533817294508</v>
      </c>
      <c r="D31" s="23">
        <v>12637.309140571238</v>
      </c>
      <c r="E31" s="23">
        <v>17105.88553230423</v>
      </c>
      <c r="F31" s="23">
        <v>22548.197710686818</v>
      </c>
      <c r="G31" s="23">
        <v>28328.168437747318</v>
      </c>
      <c r="H31" s="45">
        <v>36949.860039277555</v>
      </c>
      <c r="I31" s="45">
        <v>57602.91027393056</v>
      </c>
      <c r="J31" s="45">
        <v>103098.32943013309</v>
      </c>
      <c r="K31" s="45">
        <v>210693.36396105078</v>
      </c>
      <c r="L31" s="23">
        <v>454727.20713544771</v>
      </c>
      <c r="M31" s="69">
        <v>670025.58685714263</v>
      </c>
      <c r="N31" s="68">
        <v>670025.58685714263</v>
      </c>
    </row>
    <row r="32" spans="2:14" x14ac:dyDescent="0.3">
      <c r="B32" s="3" t="s">
        <v>233</v>
      </c>
      <c r="C32" s="23">
        <v>9552.2531350115514</v>
      </c>
      <c r="D32" s="23">
        <v>12212.597683898792</v>
      </c>
      <c r="E32" s="23">
        <v>16544.614783099099</v>
      </c>
      <c r="F32" s="23">
        <v>22493.080972650438</v>
      </c>
      <c r="G32" s="23">
        <v>29081.749903121148</v>
      </c>
      <c r="H32" s="45">
        <v>40899.06979911479</v>
      </c>
      <c r="I32" s="45">
        <v>59739.092478804931</v>
      </c>
      <c r="J32" s="45">
        <v>94885.305883052017</v>
      </c>
      <c r="K32" s="45">
        <v>187471.02603901934</v>
      </c>
      <c r="L32" s="23">
        <v>552722.99085946404</v>
      </c>
      <c r="M32" s="69">
        <v>648267.6461654139</v>
      </c>
      <c r="N32" s="68">
        <v>648267.6461654139</v>
      </c>
    </row>
    <row r="33" spans="2:14" x14ac:dyDescent="0.3">
      <c r="B33" s="3" t="s">
        <v>234</v>
      </c>
      <c r="C33" s="23">
        <v>8230.4965637501227</v>
      </c>
      <c r="D33" s="23">
        <v>12832.258473427792</v>
      </c>
      <c r="E33" s="23">
        <v>17128.580794545676</v>
      </c>
      <c r="F33" s="23">
        <v>21089.105146845035</v>
      </c>
      <c r="G33" s="23">
        <v>36572.406727112517</v>
      </c>
      <c r="H33" s="45">
        <v>52198.384986394849</v>
      </c>
      <c r="I33" s="45">
        <v>82124.363744065238</v>
      </c>
      <c r="J33" s="45">
        <v>140525.17456946717</v>
      </c>
      <c r="K33" s="45">
        <v>375399.70420710027</v>
      </c>
      <c r="L33" s="23">
        <v>1221786.2428776096</v>
      </c>
      <c r="M33" s="69">
        <v>1484512.1438823529</v>
      </c>
      <c r="N33" s="68">
        <v>1484512.1438823529</v>
      </c>
    </row>
    <row r="34" spans="2:14" x14ac:dyDescent="0.3">
      <c r="B34" s="3" t="s">
        <v>421</v>
      </c>
      <c r="C34" s="23">
        <v>5337.7333653846154</v>
      </c>
      <c r="D34" s="23">
        <v>7668.335215338695</v>
      </c>
      <c r="E34" s="23">
        <v>12397.656900934051</v>
      </c>
      <c r="F34" s="23">
        <v>14774.273912337665</v>
      </c>
      <c r="G34" s="23">
        <v>21839.588831304143</v>
      </c>
      <c r="H34" s="45">
        <v>31649.566775608244</v>
      </c>
      <c r="I34" s="45">
        <v>43112.187981254778</v>
      </c>
      <c r="J34" s="45">
        <v>66942.490430882142</v>
      </c>
      <c r="K34" s="45">
        <v>193751.7272262091</v>
      </c>
      <c r="L34" s="23">
        <v>735232.56501107465</v>
      </c>
      <c r="M34" s="69">
        <v>1043906.2583333333</v>
      </c>
      <c r="N34" s="68">
        <v>1043906.2583333333</v>
      </c>
    </row>
    <row r="35" spans="2:14" x14ac:dyDescent="0.3">
      <c r="B35" s="3" t="s">
        <v>235</v>
      </c>
      <c r="C35" s="23">
        <v>13890.155608654464</v>
      </c>
      <c r="D35" s="23">
        <v>17914.170001915012</v>
      </c>
      <c r="E35" s="23">
        <v>24749.079150562742</v>
      </c>
      <c r="F35" s="23">
        <v>30229.206403098822</v>
      </c>
      <c r="G35" s="23">
        <v>36473.020738860454</v>
      </c>
      <c r="H35" s="45">
        <v>45173.415236712441</v>
      </c>
      <c r="I35" s="45">
        <v>61834.050494970441</v>
      </c>
      <c r="J35" s="45">
        <v>112470.74821320776</v>
      </c>
      <c r="K35" s="45">
        <v>224847.02932447786</v>
      </c>
      <c r="L35" s="23">
        <v>506612.81367737957</v>
      </c>
      <c r="M35" s="69">
        <v>773843.74638655374</v>
      </c>
      <c r="N35" s="68">
        <v>773843.74638655374</v>
      </c>
    </row>
    <row r="36" spans="2:14" x14ac:dyDescent="0.3">
      <c r="B36" s="3" t="s">
        <v>236</v>
      </c>
      <c r="C36" s="23">
        <v>10361.880703381545</v>
      </c>
      <c r="D36" s="23">
        <v>12102.196431434859</v>
      </c>
      <c r="E36" s="23">
        <v>15087.729126908438</v>
      </c>
      <c r="F36" s="23">
        <v>17536.203120384769</v>
      </c>
      <c r="G36" s="23">
        <v>20636.539444345217</v>
      </c>
      <c r="H36" s="45">
        <v>24200.667303853596</v>
      </c>
      <c r="I36" s="45">
        <v>35248.967042898956</v>
      </c>
      <c r="J36" s="45">
        <v>60796.58962406715</v>
      </c>
      <c r="K36" s="45">
        <v>154111.86961295153</v>
      </c>
      <c r="L36" s="23">
        <v>536441.3382573803</v>
      </c>
      <c r="M36" s="69">
        <v>770758.50155778939</v>
      </c>
      <c r="N36" s="68">
        <v>770758.50155778939</v>
      </c>
    </row>
    <row r="37" spans="2:14" x14ac:dyDescent="0.3">
      <c r="B37" s="3" t="s">
        <v>237</v>
      </c>
      <c r="C37" s="23">
        <v>11238.745121694117</v>
      </c>
      <c r="D37" s="23">
        <v>14896.424430420606</v>
      </c>
      <c r="E37" s="23">
        <v>21578.809541705396</v>
      </c>
      <c r="F37" s="23">
        <v>27105.926132797966</v>
      </c>
      <c r="G37" s="23">
        <v>37068.481108689077</v>
      </c>
      <c r="H37" s="45">
        <v>43239.801373951959</v>
      </c>
      <c r="I37" s="45">
        <v>59816.049792449376</v>
      </c>
      <c r="J37" s="45">
        <v>100903.46214909446</v>
      </c>
      <c r="K37" s="45">
        <v>243916.37727580356</v>
      </c>
      <c r="L37" s="23">
        <v>588174.33688730991</v>
      </c>
      <c r="M37" s="69">
        <v>958853.504528302</v>
      </c>
      <c r="N37" s="68">
        <v>958853.504528302</v>
      </c>
    </row>
    <row r="38" spans="2:14" x14ac:dyDescent="0.3">
      <c r="B38" s="3" t="s">
        <v>238</v>
      </c>
      <c r="C38" s="23">
        <v>11029.261572822999</v>
      </c>
      <c r="D38" s="23">
        <v>17617.383791547643</v>
      </c>
      <c r="E38" s="23">
        <v>24845.980941707458</v>
      </c>
      <c r="F38" s="23">
        <v>33465.360038120387</v>
      </c>
      <c r="G38" s="23">
        <v>42504.737795681773</v>
      </c>
      <c r="H38" s="45">
        <v>51818.467532428207</v>
      </c>
      <c r="I38" s="45">
        <v>74681.852474973392</v>
      </c>
      <c r="J38" s="45">
        <v>127329.33036127505</v>
      </c>
      <c r="K38" s="45">
        <v>275437.58339391707</v>
      </c>
      <c r="L38" s="23">
        <v>710782.49152608227</v>
      </c>
      <c r="M38" s="69">
        <v>1010951.074444444</v>
      </c>
      <c r="N38" s="68">
        <v>1010951.074444444</v>
      </c>
    </row>
    <row r="39" spans="2:14" x14ac:dyDescent="0.3">
      <c r="B39" s="5" t="s">
        <v>239</v>
      </c>
      <c r="C39" s="24">
        <v>15207.187282688566</v>
      </c>
      <c r="D39" s="24">
        <v>20040.794191841745</v>
      </c>
      <c r="E39" s="24">
        <v>25402.944373399925</v>
      </c>
      <c r="F39" s="24">
        <v>34015.618627248878</v>
      </c>
      <c r="G39" s="24">
        <v>56043.556336180547</v>
      </c>
      <c r="H39" s="57">
        <v>77771.051814517632</v>
      </c>
      <c r="I39" s="57">
        <v>101989.78433840016</v>
      </c>
      <c r="J39" s="57">
        <v>159579.47004188781</v>
      </c>
      <c r="K39" s="57">
        <v>363773.33367533312</v>
      </c>
      <c r="L39" s="24">
        <v>1132937.7063582989</v>
      </c>
      <c r="M39" s="79">
        <v>1674421.4637741044</v>
      </c>
      <c r="N39" s="84">
        <v>1674421.4637741044</v>
      </c>
    </row>
    <row r="40" spans="2:14" x14ac:dyDescent="0.3">
      <c r="B40" s="29" t="s">
        <v>182</v>
      </c>
      <c r="C40" s="43">
        <f>+SUMPRODUCT(C41:C45,'III. Empleo'!C41:C45)/'III. Empleo'!C40</f>
        <v>7722.613330807937</v>
      </c>
      <c r="D40" s="43">
        <f>+SUMPRODUCT(D41:D45,'III. Empleo'!D41:D45)/'III. Empleo'!D40</f>
        <v>10682.859883273057</v>
      </c>
      <c r="E40" s="43">
        <f>+SUMPRODUCT(E41:E45,'III. Empleo'!E41:E45)/'III. Empleo'!E40</f>
        <v>14630.02885821836</v>
      </c>
      <c r="F40" s="43">
        <f>+SUMPRODUCT(F41:F45,'III. Empleo'!F41:F45)/'III. Empleo'!F40</f>
        <v>19500.353117976738</v>
      </c>
      <c r="G40" s="43">
        <f>+SUMPRODUCT(G41:G45,'III. Empleo'!G41:G45)/'III. Empleo'!G40</f>
        <v>26219.465536615036</v>
      </c>
      <c r="H40" s="56">
        <f>+SUMPRODUCT(H41:H45,'III. Empleo'!H41:H45)/'III. Empleo'!H40</f>
        <v>31364.037726274011</v>
      </c>
      <c r="I40" s="56">
        <f>+SUMPRODUCT(I41:I45,'III. Empleo'!I41:I45)/'III. Empleo'!I40</f>
        <v>46726.104573236829</v>
      </c>
      <c r="J40" s="56">
        <f>+SUMPRODUCT(J41:J45,'III. Empleo'!J41:J45)/'III. Empleo'!J40</f>
        <v>71919.988242785286</v>
      </c>
      <c r="K40" s="56">
        <f>+SUMPRODUCT(K41:K45,'III. Empleo'!K41:K45)/'III. Empleo'!K40</f>
        <v>145529.21368819385</v>
      </c>
      <c r="L40" s="43">
        <f>+SUMPRODUCT(L41:L45,'III. Empleo'!L41:L45)/'III. Empleo'!L40</f>
        <v>426377.49565060076</v>
      </c>
      <c r="M40" s="43">
        <f>+SUMPRODUCT(M41:M45,'III. Empleo'!M41:M45)/'III. Empleo'!M40</f>
        <v>691410.91098666633</v>
      </c>
      <c r="N40" s="82">
        <f>+SUMPRODUCT(N41:N45,'III. Empleo'!N41:N45)/'III. Empleo'!N40</f>
        <v>691410.91098666633</v>
      </c>
    </row>
    <row r="41" spans="2:14" x14ac:dyDescent="0.3">
      <c r="B41" s="3" t="s">
        <v>240</v>
      </c>
      <c r="C41" s="23">
        <v>8206.8359142919999</v>
      </c>
      <c r="D41" s="23">
        <v>11849.022553498677</v>
      </c>
      <c r="E41" s="23">
        <v>16250.016042600058</v>
      </c>
      <c r="F41" s="23">
        <v>22150.992170189395</v>
      </c>
      <c r="G41" s="23">
        <v>30141.764625924694</v>
      </c>
      <c r="H41" s="45">
        <v>34027.351226173756</v>
      </c>
      <c r="I41" s="45">
        <v>52797.61408429937</v>
      </c>
      <c r="J41" s="45">
        <v>79116.864907797499</v>
      </c>
      <c r="K41" s="45">
        <v>161537.16783164928</v>
      </c>
      <c r="L41" s="23">
        <v>501679.14717894065</v>
      </c>
      <c r="M41" s="69">
        <v>793265.50905462145</v>
      </c>
      <c r="N41" s="68">
        <v>793265.50905462145</v>
      </c>
    </row>
    <row r="42" spans="2:14" x14ac:dyDescent="0.3">
      <c r="B42" s="3" t="s">
        <v>580</v>
      </c>
      <c r="C42" s="23">
        <v>5351.5758580274205</v>
      </c>
      <c r="D42" s="23">
        <v>5848.6422058823528</v>
      </c>
      <c r="E42" s="23">
        <v>6702.25</v>
      </c>
      <c r="F42" s="23">
        <v>6627.8773148148148</v>
      </c>
      <c r="G42" s="23">
        <v>7756.2407407407409</v>
      </c>
      <c r="H42" s="45">
        <v>9422.3178362573108</v>
      </c>
      <c r="I42" s="45">
        <v>15436.462399122805</v>
      </c>
      <c r="J42" s="45">
        <v>22248.243650793647</v>
      </c>
      <c r="K42" s="45">
        <v>54597.732172266144</v>
      </c>
      <c r="L42" s="23">
        <v>122926.10092105267</v>
      </c>
      <c r="M42" s="69" t="s">
        <v>673</v>
      </c>
      <c r="N42" s="68" t="s">
        <v>673</v>
      </c>
    </row>
    <row r="43" spans="2:14" x14ac:dyDescent="0.3">
      <c r="B43" s="3" t="s">
        <v>241</v>
      </c>
      <c r="C43" s="23">
        <v>6359.0648589194861</v>
      </c>
      <c r="D43" s="23">
        <v>8167.3978288059179</v>
      </c>
      <c r="E43" s="23">
        <v>11202.59336275358</v>
      </c>
      <c r="F43" s="23">
        <v>14177.795762855165</v>
      </c>
      <c r="G43" s="23">
        <v>18577.887067173444</v>
      </c>
      <c r="H43" s="45">
        <v>24930.498629764068</v>
      </c>
      <c r="I43" s="45">
        <v>36728.87354590607</v>
      </c>
      <c r="J43" s="45">
        <v>65078.914889235406</v>
      </c>
      <c r="K43" s="45">
        <v>104855.598692827</v>
      </c>
      <c r="L43" s="23">
        <v>255895.14194858362</v>
      </c>
      <c r="M43" s="69">
        <v>405977.50819672138</v>
      </c>
      <c r="N43" s="83">
        <v>405977.50819672138</v>
      </c>
    </row>
    <row r="44" spans="2:14" x14ac:dyDescent="0.3">
      <c r="B44" s="3" t="s">
        <v>242</v>
      </c>
      <c r="C44" s="23">
        <v>6844.6335097038709</v>
      </c>
      <c r="D44" s="23">
        <v>9960.057287221136</v>
      </c>
      <c r="E44" s="23">
        <v>16327.539634846849</v>
      </c>
      <c r="F44" s="23">
        <v>20528.380426767679</v>
      </c>
      <c r="G44" s="23">
        <v>28179.285761837124</v>
      </c>
      <c r="H44" s="45">
        <v>31384.600900312074</v>
      </c>
      <c r="I44" s="45">
        <v>46907.398170726876</v>
      </c>
      <c r="J44" s="45">
        <v>74204.564236518418</v>
      </c>
      <c r="K44" s="45">
        <v>140978.86943696137</v>
      </c>
      <c r="L44" s="23">
        <v>408004.50460384623</v>
      </c>
      <c r="M44" s="69">
        <v>591670.12653846142</v>
      </c>
      <c r="N44" s="68">
        <v>591670.12653846142</v>
      </c>
    </row>
    <row r="45" spans="2:14" x14ac:dyDescent="0.3">
      <c r="B45" s="5" t="s">
        <v>243</v>
      </c>
      <c r="C45" s="24">
        <v>7540.0132864314182</v>
      </c>
      <c r="D45" s="24">
        <v>9508.0692659607666</v>
      </c>
      <c r="E45" s="24">
        <v>12520.180637482163</v>
      </c>
      <c r="F45" s="24">
        <v>15748.18522258795</v>
      </c>
      <c r="G45" s="24">
        <v>20579.797227191943</v>
      </c>
      <c r="H45" s="57">
        <v>29355.212096362342</v>
      </c>
      <c r="I45" s="57">
        <v>38221.090771408773</v>
      </c>
      <c r="J45" s="57">
        <v>60957.874477304715</v>
      </c>
      <c r="K45" s="57">
        <v>130439.31808475016</v>
      </c>
      <c r="L45" s="24">
        <v>321003.07827945793</v>
      </c>
      <c r="M45" s="79">
        <v>539121.65582887665</v>
      </c>
      <c r="N45" s="85">
        <v>539121.65582887665</v>
      </c>
    </row>
    <row r="46" spans="2:14" x14ac:dyDescent="0.3">
      <c r="B46" s="29" t="s">
        <v>183</v>
      </c>
      <c r="C46" s="43">
        <f>+SUMPRODUCT(C47:C54,'III. Empleo'!C47:C54)/'III. Empleo'!C46</f>
        <v>8531.9543233906443</v>
      </c>
      <c r="D46" s="43">
        <f>+SUMPRODUCT(D47:D54,'III. Empleo'!D47:D54)/'III. Empleo'!D46</f>
        <v>11283.703460346784</v>
      </c>
      <c r="E46" s="43">
        <f>+SUMPRODUCT(E47:E54,'III. Empleo'!E47:E54)/'III. Empleo'!E46</f>
        <v>15292.337267986164</v>
      </c>
      <c r="F46" s="43">
        <f>+SUMPRODUCT(F47:F54,'III. Empleo'!F47:F54)/'III. Empleo'!F46</f>
        <v>19589.717988051812</v>
      </c>
      <c r="G46" s="43">
        <f>+SUMPRODUCT(G47:G54,'III. Empleo'!G47:G54)/'III. Empleo'!G46</f>
        <v>26069.575718767956</v>
      </c>
      <c r="H46" s="56">
        <f>+SUMPRODUCT(H47:H54,'III. Empleo'!H47:H54)/'III. Empleo'!H46</f>
        <v>34843.21464789239</v>
      </c>
      <c r="I46" s="56">
        <f>+SUMPRODUCT(I47:I54,'III. Empleo'!I47:I54)/'III. Empleo'!I46</f>
        <v>49959.382464138696</v>
      </c>
      <c r="J46" s="56">
        <f>+SUMPRODUCT(J47:J54,'III. Empleo'!J47:J54)/'III. Empleo'!J46</f>
        <v>81423.532633403913</v>
      </c>
      <c r="K46" s="56">
        <f>+SUMPRODUCT(K47:K54,'III. Empleo'!K47:K54)/'III. Empleo'!K46</f>
        <v>166432.45982802365</v>
      </c>
      <c r="L46" s="43">
        <f>+SUMPRODUCT(L47:L54,'III. Empleo'!L47:L54)/'III. Empleo'!L46</f>
        <v>452305.75327238004</v>
      </c>
      <c r="M46" s="43">
        <f>+SUMPRODUCT(M47:M54,'III. Empleo'!M47:M54)/'III. Empleo'!M46</f>
        <v>649943.27289090899</v>
      </c>
      <c r="N46" s="82">
        <f>+SUMPRODUCT(N47:N54,'III. Empleo'!N47:N54)/'III. Empleo'!N46</f>
        <v>649943.27289090899</v>
      </c>
    </row>
    <row r="47" spans="2:14" x14ac:dyDescent="0.3">
      <c r="B47" s="3" t="s">
        <v>244</v>
      </c>
      <c r="C47" s="23">
        <v>11086.261960618162</v>
      </c>
      <c r="D47" s="23">
        <v>15123.564871856421</v>
      </c>
      <c r="E47" s="23">
        <v>20182.805819577206</v>
      </c>
      <c r="F47" s="23">
        <v>25846.208833481087</v>
      </c>
      <c r="G47" s="23">
        <v>38419.244663901562</v>
      </c>
      <c r="H47" s="45">
        <v>47160.802496071148</v>
      </c>
      <c r="I47" s="45">
        <v>60999.936686337867</v>
      </c>
      <c r="J47" s="45">
        <v>101367.31581039705</v>
      </c>
      <c r="K47" s="45">
        <v>228126.85968508237</v>
      </c>
      <c r="L47" s="23">
        <v>534662.82388951827</v>
      </c>
      <c r="M47" s="69">
        <v>731888.35533333337</v>
      </c>
      <c r="N47" s="68">
        <v>731888.35533333337</v>
      </c>
    </row>
    <row r="48" spans="2:14" x14ac:dyDescent="0.3">
      <c r="B48" s="3" t="s">
        <v>245</v>
      </c>
      <c r="C48" s="23">
        <v>9025.0735800176899</v>
      </c>
      <c r="D48" s="23">
        <v>12621.550189286319</v>
      </c>
      <c r="E48" s="23">
        <v>17577.977156229281</v>
      </c>
      <c r="F48" s="23">
        <v>22306.898365764588</v>
      </c>
      <c r="G48" s="23">
        <v>32197.889822370442</v>
      </c>
      <c r="H48" s="45">
        <v>41044.419265121396</v>
      </c>
      <c r="I48" s="45">
        <v>58426.570015334313</v>
      </c>
      <c r="J48" s="45">
        <v>96288.504043698369</v>
      </c>
      <c r="K48" s="45">
        <v>179136.91211039494</v>
      </c>
      <c r="L48" s="23">
        <v>524555.0449820155</v>
      </c>
      <c r="M48" s="69">
        <v>818393.50463768095</v>
      </c>
      <c r="N48" s="68">
        <v>818393.50463768095</v>
      </c>
    </row>
    <row r="49" spans="2:14" x14ac:dyDescent="0.3">
      <c r="B49" s="3" t="s">
        <v>247</v>
      </c>
      <c r="C49" s="23">
        <v>8639.5225381062719</v>
      </c>
      <c r="D49" s="23">
        <v>11627.712827142694</v>
      </c>
      <c r="E49" s="23">
        <v>15109.153586568884</v>
      </c>
      <c r="F49" s="23">
        <v>19471.013926858999</v>
      </c>
      <c r="G49" s="23">
        <v>23477.549754035088</v>
      </c>
      <c r="H49" s="45">
        <v>31555.87216508362</v>
      </c>
      <c r="I49" s="45">
        <v>49144.039028647479</v>
      </c>
      <c r="J49" s="45">
        <v>80832.576681782826</v>
      </c>
      <c r="K49" s="45">
        <v>167234.54249902425</v>
      </c>
      <c r="L49" s="23">
        <v>505284.46850995487</v>
      </c>
      <c r="M49" s="69">
        <v>706926.71190082619</v>
      </c>
      <c r="N49" s="68">
        <v>706926.71190082619</v>
      </c>
    </row>
    <row r="50" spans="2:14" x14ac:dyDescent="0.3">
      <c r="B50" s="3" t="s">
        <v>248</v>
      </c>
      <c r="C50" s="23">
        <v>6493.915119676537</v>
      </c>
      <c r="D50" s="23">
        <v>9295.9602714037719</v>
      </c>
      <c r="E50" s="23">
        <v>12295.381704579811</v>
      </c>
      <c r="F50" s="23">
        <v>14594.571212767029</v>
      </c>
      <c r="G50" s="23">
        <v>20342.80414690742</v>
      </c>
      <c r="H50" s="45">
        <v>27203.789650639421</v>
      </c>
      <c r="I50" s="45">
        <v>37561.45833257278</v>
      </c>
      <c r="J50" s="45">
        <v>60161.693921895414</v>
      </c>
      <c r="K50" s="45">
        <v>108287.97858799408</v>
      </c>
      <c r="L50" s="23">
        <v>255757.92435910564</v>
      </c>
      <c r="M50" s="69">
        <v>348627.50943396229</v>
      </c>
      <c r="N50" s="68">
        <v>348627.50943396229</v>
      </c>
    </row>
    <row r="51" spans="2:14" x14ac:dyDescent="0.3">
      <c r="B51" s="3" t="s">
        <v>249</v>
      </c>
      <c r="C51" s="23">
        <v>5829.4936264635426</v>
      </c>
      <c r="D51" s="23">
        <v>7569.9921086405748</v>
      </c>
      <c r="E51" s="23">
        <v>10512.781680811551</v>
      </c>
      <c r="F51" s="23">
        <v>14145.826487133842</v>
      </c>
      <c r="G51" s="23">
        <v>18339.206514308986</v>
      </c>
      <c r="H51" s="45">
        <v>24561.999691661011</v>
      </c>
      <c r="I51" s="45">
        <v>33323.820515264561</v>
      </c>
      <c r="J51" s="45">
        <v>50288.164162456895</v>
      </c>
      <c r="K51" s="45">
        <v>122856.21389380396</v>
      </c>
      <c r="L51" s="23">
        <v>385578.78251145856</v>
      </c>
      <c r="M51" s="69">
        <v>536851.33299999998</v>
      </c>
      <c r="N51" s="68">
        <v>536851.33299999998</v>
      </c>
    </row>
    <row r="52" spans="2:14" x14ac:dyDescent="0.3">
      <c r="B52" s="3" t="s">
        <v>250</v>
      </c>
      <c r="C52" s="23">
        <v>8908.4513565999041</v>
      </c>
      <c r="D52" s="23">
        <v>10695.024992687957</v>
      </c>
      <c r="E52" s="23">
        <v>15295.714555502833</v>
      </c>
      <c r="F52" s="23">
        <v>18708.50886567331</v>
      </c>
      <c r="G52" s="23">
        <v>24236.928706611518</v>
      </c>
      <c r="H52" s="45">
        <v>35760.34638845735</v>
      </c>
      <c r="I52" s="45">
        <v>49720.727131683925</v>
      </c>
      <c r="J52" s="45">
        <v>75442.10568181031</v>
      </c>
      <c r="K52" s="45">
        <v>142582.60236559136</v>
      </c>
      <c r="L52" s="23">
        <v>383204.03164780681</v>
      </c>
      <c r="M52" s="69">
        <v>564931.89654545439</v>
      </c>
      <c r="N52" s="68">
        <v>564931.89654545439</v>
      </c>
    </row>
    <row r="53" spans="2:14" x14ac:dyDescent="0.3">
      <c r="B53" s="3" t="s">
        <v>251</v>
      </c>
      <c r="C53" s="23">
        <v>8286.218033175106</v>
      </c>
      <c r="D53" s="23">
        <v>10611.647657663239</v>
      </c>
      <c r="E53" s="23">
        <v>14205.344518931664</v>
      </c>
      <c r="F53" s="23">
        <v>19067.920930907272</v>
      </c>
      <c r="G53" s="23">
        <v>25053.285423994846</v>
      </c>
      <c r="H53" s="45">
        <v>33661.728840903445</v>
      </c>
      <c r="I53" s="45">
        <v>48081.289578189637</v>
      </c>
      <c r="J53" s="45">
        <v>80858.969540970982</v>
      </c>
      <c r="K53" s="45">
        <v>160689.74912079467</v>
      </c>
      <c r="L53" s="23">
        <v>380762.69435741944</v>
      </c>
      <c r="M53" s="69">
        <v>551953.03464285703</v>
      </c>
      <c r="N53" s="68">
        <v>551953.03464285703</v>
      </c>
    </row>
    <row r="54" spans="2:14" x14ac:dyDescent="0.3">
      <c r="B54" s="5" t="s">
        <v>252</v>
      </c>
      <c r="C54" s="24">
        <v>9490.9613086408845</v>
      </c>
      <c r="D54" s="24">
        <v>13236.371925786565</v>
      </c>
      <c r="E54" s="24">
        <v>18061.356093354527</v>
      </c>
      <c r="F54" s="24">
        <v>22950.067287460199</v>
      </c>
      <c r="G54" s="24">
        <v>32036.912964906776</v>
      </c>
      <c r="H54" s="57">
        <v>43136.873970258959</v>
      </c>
      <c r="I54" s="57">
        <v>67119.936036955289</v>
      </c>
      <c r="J54" s="57">
        <v>106653.83013565891</v>
      </c>
      <c r="K54" s="57">
        <v>253440.62405473171</v>
      </c>
      <c r="L54" s="24">
        <v>695967.53218916326</v>
      </c>
      <c r="M54" s="79">
        <v>984816.02888888889</v>
      </c>
      <c r="N54" s="85">
        <v>984816.02888888889</v>
      </c>
    </row>
    <row r="55" spans="2:14" x14ac:dyDescent="0.3">
      <c r="B55" s="29" t="s">
        <v>184</v>
      </c>
      <c r="C55" s="43">
        <f>+SUMPRODUCT(C56:C70,'III. Empleo'!C56:C70)/'III. Empleo'!C55</f>
        <v>13867.567725091933</v>
      </c>
      <c r="D55" s="43">
        <f>+SUMPRODUCT(D56:D70,'III. Empleo'!D56:D70)/'III. Empleo'!D55</f>
        <v>18968.534102100479</v>
      </c>
      <c r="E55" s="43">
        <f>+SUMPRODUCT(E56:E70,'III. Empleo'!E56:E70)/'III. Empleo'!E55</f>
        <v>23866.409150134983</v>
      </c>
      <c r="F55" s="43">
        <f>+SUMPRODUCT(F56:F70,'III. Empleo'!F56:F70)/'III. Empleo'!F55</f>
        <v>29341.439406548627</v>
      </c>
      <c r="G55" s="43">
        <f>+SUMPRODUCT(G56:G70,'III. Empleo'!G56:G70)/'III. Empleo'!G55</f>
        <v>40252.602177720684</v>
      </c>
      <c r="H55" s="56">
        <f>+SUMPRODUCT(H56:H70,'III. Empleo'!H56:H70)/'III. Empleo'!H55</f>
        <v>54067.525884827548</v>
      </c>
      <c r="I55" s="56">
        <f>+SUMPRODUCT(I56:I70,'III. Empleo'!I56:I70)/'III. Empleo'!I55</f>
        <v>78775.047340380886</v>
      </c>
      <c r="J55" s="56">
        <f>+SUMPRODUCT(J56:J70,'III. Empleo'!J56:J70)/'III. Empleo'!J55</f>
        <v>129745.70009365209</v>
      </c>
      <c r="K55" s="56">
        <f>+SUMPRODUCT(K56:K70,'III. Empleo'!K56:K70)/'III. Empleo'!K55</f>
        <v>285868.01099947194</v>
      </c>
      <c r="L55" s="43">
        <f>+SUMPRODUCT(L56:L70,'III. Empleo'!L56:L70)/'III. Empleo'!L55</f>
        <v>747248.2018614416</v>
      </c>
      <c r="M55" s="43">
        <f>+SUMPRODUCT(M56:M70,'III. Empleo'!M56:M70)/'III. Empleo'!M55</f>
        <v>1066091.1860353537</v>
      </c>
      <c r="N55" s="82">
        <f>+SUMPRODUCT(N56:N70,'III. Empleo'!N56:N70)/'III. Empleo'!N55</f>
        <v>1066091.1860353537</v>
      </c>
    </row>
    <row r="56" spans="2:14" x14ac:dyDescent="0.3">
      <c r="B56" s="3" t="s">
        <v>581</v>
      </c>
      <c r="C56" s="23">
        <v>19475.876710858585</v>
      </c>
      <c r="D56" s="23">
        <v>26403.092822649574</v>
      </c>
      <c r="E56" s="23">
        <v>31345.309138176643</v>
      </c>
      <c r="F56" s="23">
        <v>32617.937657179427</v>
      </c>
      <c r="G56" s="23">
        <v>37191.763853155899</v>
      </c>
      <c r="H56" s="45">
        <v>47863.670250544666</v>
      </c>
      <c r="I56" s="45">
        <v>74126.540147058826</v>
      </c>
      <c r="J56" s="45">
        <v>115228.96808681988</v>
      </c>
      <c r="K56" s="45">
        <v>260076.18276315788</v>
      </c>
      <c r="L56" s="23">
        <v>813279.5894210526</v>
      </c>
      <c r="M56" s="69">
        <v>1161636.72</v>
      </c>
      <c r="N56" s="68">
        <v>1161636.72</v>
      </c>
    </row>
    <row r="57" spans="2:14" x14ac:dyDescent="0.3">
      <c r="B57" s="3" t="s">
        <v>253</v>
      </c>
      <c r="C57" s="23">
        <v>14514.591356489547</v>
      </c>
      <c r="D57" s="23">
        <v>19498.824160963177</v>
      </c>
      <c r="E57" s="23">
        <v>25324.509300442125</v>
      </c>
      <c r="F57" s="23">
        <v>30308.471709721798</v>
      </c>
      <c r="G57" s="23">
        <v>42848.210569105693</v>
      </c>
      <c r="H57" s="45">
        <v>59359.492023809529</v>
      </c>
      <c r="I57" s="45">
        <v>86363.276698223344</v>
      </c>
      <c r="J57" s="45">
        <v>137994.94196978208</v>
      </c>
      <c r="K57" s="45">
        <v>304667.01159704628</v>
      </c>
      <c r="L57" s="23">
        <v>872712.13015564962</v>
      </c>
      <c r="M57" s="69">
        <v>1140433.6755319147</v>
      </c>
      <c r="N57" s="68">
        <v>1140433.6755319147</v>
      </c>
    </row>
    <row r="58" spans="2:14" x14ac:dyDescent="0.3">
      <c r="B58" s="3" t="s">
        <v>582</v>
      </c>
      <c r="C58" s="23">
        <v>13306.349291666666</v>
      </c>
      <c r="D58" s="23">
        <v>15664.161280357142</v>
      </c>
      <c r="E58" s="23">
        <v>20289.604235578972</v>
      </c>
      <c r="F58" s="23">
        <v>24292.410135430488</v>
      </c>
      <c r="G58" s="23">
        <v>29541.0681367978</v>
      </c>
      <c r="H58" s="45">
        <v>43724.0567062431</v>
      </c>
      <c r="I58" s="45">
        <v>59920.327483955909</v>
      </c>
      <c r="J58" s="45">
        <v>97575.116570638726</v>
      </c>
      <c r="K58" s="45">
        <v>187115.08347167145</v>
      </c>
      <c r="L58" s="23">
        <v>696202.34385964402</v>
      </c>
      <c r="M58" s="69">
        <v>1008271.9186363639</v>
      </c>
      <c r="N58" s="68">
        <v>1008271.9186363639</v>
      </c>
    </row>
    <row r="59" spans="2:14" x14ac:dyDescent="0.3">
      <c r="B59" s="3" t="s">
        <v>583</v>
      </c>
      <c r="C59" s="23">
        <v>10541.214798301591</v>
      </c>
      <c r="D59" s="23">
        <v>14682.457286874444</v>
      </c>
      <c r="E59" s="23">
        <v>19933.710587361853</v>
      </c>
      <c r="F59" s="23">
        <v>23418.655791588859</v>
      </c>
      <c r="G59" s="23">
        <v>34612.530119709394</v>
      </c>
      <c r="H59" s="45">
        <v>57029.711434893543</v>
      </c>
      <c r="I59" s="45">
        <v>82019.401414525724</v>
      </c>
      <c r="J59" s="45">
        <v>130292.33745462996</v>
      </c>
      <c r="K59" s="45">
        <v>279219.56283461722</v>
      </c>
      <c r="L59" s="23">
        <v>882928.84222524648</v>
      </c>
      <c r="M59" s="69">
        <v>1226889.8818518517</v>
      </c>
      <c r="N59" s="68">
        <v>1226889.8818518517</v>
      </c>
    </row>
    <row r="60" spans="2:14" x14ac:dyDescent="0.3">
      <c r="B60" s="3" t="s">
        <v>254</v>
      </c>
      <c r="C60" s="23">
        <v>10600.899831746034</v>
      </c>
      <c r="D60" s="23">
        <v>15377.96614211724</v>
      </c>
      <c r="E60" s="23">
        <v>20881.600067934785</v>
      </c>
      <c r="F60" s="23">
        <v>25172.72782783816</v>
      </c>
      <c r="G60" s="23">
        <v>34408.690300000009</v>
      </c>
      <c r="H60" s="45">
        <v>44214.664548611116</v>
      </c>
      <c r="I60" s="45">
        <v>66087.751007195286</v>
      </c>
      <c r="J60" s="45">
        <v>109007.6088235294</v>
      </c>
      <c r="K60" s="45">
        <v>277194.06807734206</v>
      </c>
      <c r="L60" s="23">
        <v>938583.12877450988</v>
      </c>
      <c r="M60" s="69">
        <v>1287137.0638888886</v>
      </c>
      <c r="N60" s="68">
        <v>1287137.0638888886</v>
      </c>
    </row>
    <row r="61" spans="2:14" x14ac:dyDescent="0.3">
      <c r="B61" s="3" t="s">
        <v>255</v>
      </c>
      <c r="C61" s="23">
        <v>11401.558454527463</v>
      </c>
      <c r="D61" s="23">
        <v>15014.235094786951</v>
      </c>
      <c r="E61" s="23">
        <v>19908.492196830077</v>
      </c>
      <c r="F61" s="23">
        <v>24263.895331059863</v>
      </c>
      <c r="G61" s="23">
        <v>33140.513067096501</v>
      </c>
      <c r="H61" s="45">
        <v>48957.174056827447</v>
      </c>
      <c r="I61" s="45">
        <v>70371.15650865488</v>
      </c>
      <c r="J61" s="45">
        <v>111296.19366156279</v>
      </c>
      <c r="K61" s="45">
        <v>238075.91824721778</v>
      </c>
      <c r="L61" s="23">
        <v>802739.60573408625</v>
      </c>
      <c r="M61" s="69">
        <v>1076910.4701515154</v>
      </c>
      <c r="N61" s="68">
        <v>1076910.4701515154</v>
      </c>
    </row>
    <row r="62" spans="2:14" x14ac:dyDescent="0.3">
      <c r="B62" s="3" t="s">
        <v>584</v>
      </c>
      <c r="C62" s="23">
        <v>15134.753788405798</v>
      </c>
      <c r="D62" s="23">
        <v>19784.922610205307</v>
      </c>
      <c r="E62" s="23">
        <v>26481.598211050728</v>
      </c>
      <c r="F62" s="23">
        <v>34983.20339722222</v>
      </c>
      <c r="G62" s="23">
        <v>46918.374253747788</v>
      </c>
      <c r="H62" s="45">
        <v>63953.782996715927</v>
      </c>
      <c r="I62" s="45">
        <v>91852.922073667069</v>
      </c>
      <c r="J62" s="45">
        <v>152505.39035897437</v>
      </c>
      <c r="K62" s="45">
        <v>385647.90947083337</v>
      </c>
      <c r="L62" s="23">
        <v>1139500.8637538461</v>
      </c>
      <c r="M62" s="69">
        <v>1783567.0899999999</v>
      </c>
      <c r="N62" s="68">
        <v>1783567.0899999999</v>
      </c>
    </row>
    <row r="63" spans="2:14" x14ac:dyDescent="0.3">
      <c r="B63" s="3" t="s">
        <v>585</v>
      </c>
      <c r="C63" s="23">
        <v>20559.289401444788</v>
      </c>
      <c r="D63" s="23">
        <v>27116.780142551888</v>
      </c>
      <c r="E63" s="23">
        <v>33320.949744769117</v>
      </c>
      <c r="F63" s="23">
        <v>40551.811760101009</v>
      </c>
      <c r="G63" s="23">
        <v>54816.155919896082</v>
      </c>
      <c r="H63" s="45">
        <v>80240.578124999985</v>
      </c>
      <c r="I63" s="45">
        <v>137333.04433333332</v>
      </c>
      <c r="J63" s="45">
        <v>226604.00503294906</v>
      </c>
      <c r="K63" s="45">
        <v>458903.37822642544</v>
      </c>
      <c r="L63" s="23">
        <v>1269754.8270882068</v>
      </c>
      <c r="M63" s="69">
        <v>1700427.2442105261</v>
      </c>
      <c r="N63" s="68">
        <v>1700427.2442105261</v>
      </c>
    </row>
    <row r="64" spans="2:14" x14ac:dyDescent="0.3">
      <c r="B64" s="3" t="s">
        <v>256</v>
      </c>
      <c r="C64" s="23">
        <v>12221.326446257226</v>
      </c>
      <c r="D64" s="23">
        <v>15688.783989369294</v>
      </c>
      <c r="E64" s="23">
        <v>21488.261859542268</v>
      </c>
      <c r="F64" s="23">
        <v>25004.638815279191</v>
      </c>
      <c r="G64" s="23">
        <v>34072.176281376887</v>
      </c>
      <c r="H64" s="45">
        <v>51590.296955046993</v>
      </c>
      <c r="I64" s="45">
        <v>71691.735610426127</v>
      </c>
      <c r="J64" s="45">
        <v>119011.69424441097</v>
      </c>
      <c r="K64" s="45">
        <v>248242.65641281931</v>
      </c>
      <c r="L64" s="23">
        <v>805336.03156078048</v>
      </c>
      <c r="M64" s="69">
        <v>1171195.7628260865</v>
      </c>
      <c r="N64" s="68">
        <v>1171195.7628260865</v>
      </c>
    </row>
    <row r="65" spans="2:14" x14ac:dyDescent="0.3">
      <c r="B65" s="3" t="s">
        <v>586</v>
      </c>
      <c r="C65" s="23">
        <v>13589.50971764347</v>
      </c>
      <c r="D65" s="23">
        <v>18104.922268648017</v>
      </c>
      <c r="E65" s="23">
        <v>23507.417240884115</v>
      </c>
      <c r="F65" s="23">
        <v>30358.152535991787</v>
      </c>
      <c r="G65" s="23">
        <v>42467.255079087583</v>
      </c>
      <c r="H65" s="45">
        <v>64054.070486111123</v>
      </c>
      <c r="I65" s="45">
        <v>82178.291011904759</v>
      </c>
      <c r="J65" s="45">
        <v>132885.75862103177</v>
      </c>
      <c r="K65" s="45">
        <v>280708.34724297927</v>
      </c>
      <c r="L65" s="23">
        <v>904042.95985119056</v>
      </c>
      <c r="M65" s="69">
        <v>1561223.1310000001</v>
      </c>
      <c r="N65" s="68">
        <v>1561223.1310000001</v>
      </c>
    </row>
    <row r="66" spans="2:14" ht="15" customHeight="1" x14ac:dyDescent="0.3">
      <c r="B66" s="3" t="s">
        <v>587</v>
      </c>
      <c r="C66" s="23">
        <v>16783.789845053801</v>
      </c>
      <c r="D66" s="23">
        <v>19777.690298226833</v>
      </c>
      <c r="E66" s="23">
        <v>31853.052579051378</v>
      </c>
      <c r="F66" s="23">
        <v>38762.33910477053</v>
      </c>
      <c r="G66" s="23">
        <v>56595.90751066566</v>
      </c>
      <c r="H66" s="45">
        <v>68446.479799723427</v>
      </c>
      <c r="I66" s="45">
        <v>91723.133229847488</v>
      </c>
      <c r="J66" s="45">
        <v>148675.01607843136</v>
      </c>
      <c r="K66" s="45">
        <v>333000.04398965143</v>
      </c>
      <c r="L66" s="23">
        <v>1008100.1801225491</v>
      </c>
      <c r="M66" s="69">
        <v>1502827.4781249999</v>
      </c>
      <c r="N66" s="68">
        <v>1502827.4781249999</v>
      </c>
    </row>
    <row r="67" spans="2:14" x14ac:dyDescent="0.3">
      <c r="B67" s="3" t="s">
        <v>588</v>
      </c>
      <c r="C67" s="23">
        <v>12177.377394636018</v>
      </c>
      <c r="D67" s="23">
        <v>17040.824041645406</v>
      </c>
      <c r="E67" s="23">
        <v>21482.943327442776</v>
      </c>
      <c r="F67" s="23">
        <v>26771.62345465746</v>
      </c>
      <c r="G67" s="23">
        <v>38788.747206439395</v>
      </c>
      <c r="H67" s="45">
        <v>52113.912710573488</v>
      </c>
      <c r="I67" s="45">
        <v>73264.145565350394</v>
      </c>
      <c r="J67" s="45">
        <v>116127.60576512096</v>
      </c>
      <c r="K67" s="45">
        <v>246281.97288939022</v>
      </c>
      <c r="L67" s="23">
        <v>718750.12699007941</v>
      </c>
      <c r="M67" s="69">
        <v>1060228.2274999996</v>
      </c>
      <c r="N67" s="68">
        <v>1060228.2274999996</v>
      </c>
    </row>
    <row r="68" spans="2:14" x14ac:dyDescent="0.3">
      <c r="B68" s="3" t="s">
        <v>257</v>
      </c>
      <c r="C68" s="23">
        <v>14999.2643688486</v>
      </c>
      <c r="D68" s="23">
        <v>21297.766769708785</v>
      </c>
      <c r="E68" s="23">
        <v>29729.388531274817</v>
      </c>
      <c r="F68" s="23">
        <v>37856.521889839649</v>
      </c>
      <c r="G68" s="23">
        <v>45853.339873266661</v>
      </c>
      <c r="H68" s="45">
        <v>56407.157522640424</v>
      </c>
      <c r="I68" s="45">
        <v>71562.889267219711</v>
      </c>
      <c r="J68" s="45">
        <v>112123.8399108404</v>
      </c>
      <c r="K68" s="45">
        <v>260029.27830496302</v>
      </c>
      <c r="L68" s="23">
        <v>667456.91378812119</v>
      </c>
      <c r="M68" s="69">
        <v>949125.02326086944</v>
      </c>
      <c r="N68" s="83">
        <v>949125.02326086944</v>
      </c>
    </row>
    <row r="69" spans="2:14" x14ac:dyDescent="0.3">
      <c r="B69" s="3" t="s">
        <v>258</v>
      </c>
      <c r="C69" s="23">
        <v>14060.95655496041</v>
      </c>
      <c r="D69" s="23">
        <v>19659.202778612631</v>
      </c>
      <c r="E69" s="23">
        <v>24121.971762687132</v>
      </c>
      <c r="F69" s="23">
        <v>29852.448857479743</v>
      </c>
      <c r="G69" s="23">
        <v>41651.625027950402</v>
      </c>
      <c r="H69" s="45">
        <v>54996.373754583015</v>
      </c>
      <c r="I69" s="45">
        <v>80302.614732214031</v>
      </c>
      <c r="J69" s="45">
        <v>134627.07733051607</v>
      </c>
      <c r="K69" s="45">
        <v>294739.78662418795</v>
      </c>
      <c r="L69" s="23">
        <v>679364.43858211907</v>
      </c>
      <c r="M69" s="69">
        <v>954991.08319952793</v>
      </c>
      <c r="N69" s="83">
        <v>954991.08319952793</v>
      </c>
    </row>
    <row r="70" spans="2:14" x14ac:dyDescent="0.3">
      <c r="B70" s="5" t="s">
        <v>259</v>
      </c>
      <c r="C70" s="24">
        <v>13708.239186687011</v>
      </c>
      <c r="D70" s="24">
        <v>18265.540822555948</v>
      </c>
      <c r="E70" s="24">
        <v>22892.729132344142</v>
      </c>
      <c r="F70" s="24">
        <v>28060.265338079935</v>
      </c>
      <c r="G70" s="24">
        <v>37388.795509891672</v>
      </c>
      <c r="H70" s="57">
        <v>50161.154008194164</v>
      </c>
      <c r="I70" s="57">
        <v>75340.68452475121</v>
      </c>
      <c r="J70" s="57">
        <v>121034.11802951717</v>
      </c>
      <c r="K70" s="57">
        <v>276150.36700858315</v>
      </c>
      <c r="L70" s="24">
        <v>817121.98730595398</v>
      </c>
      <c r="M70" s="79">
        <v>1192207.4223692315</v>
      </c>
      <c r="N70" s="85">
        <v>1192207.4223692315</v>
      </c>
    </row>
    <row r="71" spans="2:14" x14ac:dyDescent="0.3">
      <c r="B71" s="29" t="s">
        <v>185</v>
      </c>
      <c r="C71" s="43">
        <f>+SUMPRODUCT(C72:C73,'III. Empleo'!C72:C73)/'III. Empleo'!C71</f>
        <v>7503.4903615903222</v>
      </c>
      <c r="D71" s="43">
        <f>+SUMPRODUCT(D72:D73,'III. Empleo'!D72:D73)/'III. Empleo'!D71</f>
        <v>12086.027728217869</v>
      </c>
      <c r="E71" s="43">
        <f>+SUMPRODUCT(E72:E73,'III. Empleo'!E72:E73)/'III. Empleo'!E71</f>
        <v>15897.979483088593</v>
      </c>
      <c r="F71" s="43">
        <f>+SUMPRODUCT(F72:F73,'III. Empleo'!F72:F73)/'III. Empleo'!F71</f>
        <v>20494.907619873928</v>
      </c>
      <c r="G71" s="43">
        <f>+SUMPRODUCT(G72:G73,'III. Empleo'!G72:G73)/'III. Empleo'!G71</f>
        <v>25301.880543700048</v>
      </c>
      <c r="H71" s="56">
        <f>+SUMPRODUCT(H72:H73,'III. Empleo'!H72:H73)/'III. Empleo'!H71</f>
        <v>36291.220701075268</v>
      </c>
      <c r="I71" s="56">
        <f>+SUMPRODUCT(I72:I73,'III. Empleo'!I72:I73)/'III. Empleo'!I71</f>
        <v>48303.068214419349</v>
      </c>
      <c r="J71" s="56">
        <f>+SUMPRODUCT(J72:J73,'III. Empleo'!J72:J73)/'III. Empleo'!J71</f>
        <v>76266.031689925643</v>
      </c>
      <c r="K71" s="56">
        <f>+SUMPRODUCT(K72:K73,'III. Empleo'!K72:K73)/'III. Empleo'!K71</f>
        <v>151333.2123989473</v>
      </c>
      <c r="L71" s="43">
        <f>+SUMPRODUCT(L72:L73,'III. Empleo'!L72:L73)/'III. Empleo'!L71</f>
        <v>462439.56624000706</v>
      </c>
      <c r="M71" s="43">
        <f>+SUMPRODUCT(M72:M73,'III. Empleo'!M72:M73)/'III. Empleo'!M71</f>
        <v>831306.41026315815</v>
      </c>
      <c r="N71" s="82">
        <f>+SUMPRODUCT(N72:N73,'III. Empleo'!N72:N73)/'III. Empleo'!N71</f>
        <v>831306.41026315815</v>
      </c>
    </row>
    <row r="72" spans="2:14" x14ac:dyDescent="0.3">
      <c r="B72" s="3" t="s">
        <v>260</v>
      </c>
      <c r="C72" s="23">
        <v>9192.0182998740274</v>
      </c>
      <c r="D72" s="23">
        <v>14843.909205322669</v>
      </c>
      <c r="E72" s="23">
        <v>18759.912741347282</v>
      </c>
      <c r="F72" s="23">
        <v>24592.509902619382</v>
      </c>
      <c r="G72" s="23">
        <v>32940.506165263978</v>
      </c>
      <c r="H72" s="45">
        <v>42916.573499671948</v>
      </c>
      <c r="I72" s="45">
        <v>56735.917943323097</v>
      </c>
      <c r="J72" s="45">
        <v>89380.092054517358</v>
      </c>
      <c r="K72" s="45">
        <v>175087.25083579621</v>
      </c>
      <c r="L72" s="23">
        <v>548951.65710951353</v>
      </c>
      <c r="M72" s="69">
        <v>987710.86015544075</v>
      </c>
      <c r="N72" s="83">
        <v>987710.86015544075</v>
      </c>
    </row>
    <row r="73" spans="2:14" x14ac:dyDescent="0.3">
      <c r="B73" s="5" t="s">
        <v>261</v>
      </c>
      <c r="C73" s="24">
        <v>3835.983600808338</v>
      </c>
      <c r="D73" s="24">
        <v>5637.1469810028857</v>
      </c>
      <c r="E73" s="24">
        <v>9361.3345111730487</v>
      </c>
      <c r="F73" s="24">
        <v>12007.52007374051</v>
      </c>
      <c r="G73" s="24">
        <v>10990.290238144298</v>
      </c>
      <c r="H73" s="57">
        <v>17260.06209399514</v>
      </c>
      <c r="I73" s="57">
        <v>25298.477048676432</v>
      </c>
      <c r="J73" s="57">
        <v>43037.276199517226</v>
      </c>
      <c r="K73" s="57">
        <v>91250.986917917442</v>
      </c>
      <c r="L73" s="24">
        <v>244455.59985874509</v>
      </c>
      <c r="M73" s="79">
        <v>417798.75506849313</v>
      </c>
      <c r="N73" s="84">
        <v>417798.75506849313</v>
      </c>
    </row>
    <row r="74" spans="2:14" x14ac:dyDescent="0.3">
      <c r="B74" s="29" t="s">
        <v>186</v>
      </c>
      <c r="C74" s="43">
        <f>+SUMPRODUCT(C75:C87,'III. Empleo'!C75:C87)/'III. Empleo'!C74</f>
        <v>11581.029823754154</v>
      </c>
      <c r="D74" s="43">
        <f>+SUMPRODUCT(D75:D87,'III. Empleo'!D75:D87)/'III. Empleo'!D74</f>
        <v>15626.434570217471</v>
      </c>
      <c r="E74" s="43">
        <f>+SUMPRODUCT(E75:E87,'III. Empleo'!E75:E87)/'III. Empleo'!E74</f>
        <v>19772.671343256174</v>
      </c>
      <c r="F74" s="43">
        <f>+SUMPRODUCT(F75:F87,'III. Empleo'!F75:F87)/'III. Empleo'!F74</f>
        <v>24680.132278917485</v>
      </c>
      <c r="G74" s="43">
        <f>+SUMPRODUCT(G75:G87,'III. Empleo'!G75:G87)/'III. Empleo'!G74</f>
        <v>34010.578655770434</v>
      </c>
      <c r="H74" s="56">
        <f>+SUMPRODUCT(H75:H87,'III. Empleo'!H75:H87)/'III. Empleo'!H74</f>
        <v>46620.362900807981</v>
      </c>
      <c r="I74" s="56">
        <f>+SUMPRODUCT(I75:I87,'III. Empleo'!I75:I87)/'III. Empleo'!I74</f>
        <v>63223.169624958828</v>
      </c>
      <c r="J74" s="56">
        <f>+SUMPRODUCT(J75:J87,'III. Empleo'!J75:J87)/'III. Empleo'!J74</f>
        <v>103987.09145860728</v>
      </c>
      <c r="K74" s="56">
        <f>+SUMPRODUCT(K75:K87,'III. Empleo'!K75:K87)/'III. Empleo'!K74</f>
        <v>234893.24789426988</v>
      </c>
      <c r="L74" s="43">
        <f>+SUMPRODUCT(L75:L87,'III. Empleo'!L75:L87)/'III. Empleo'!L74</f>
        <v>736580.37328044954</v>
      </c>
      <c r="M74" s="43">
        <f>+SUMPRODUCT(M75:M87,'III. Empleo'!M75:M87)/'III. Empleo'!M74</f>
        <v>1156448.2021878122</v>
      </c>
      <c r="N74" s="82">
        <f>+SUMPRODUCT(N75:N87,'III. Empleo'!N75:N87)/'III. Empleo'!N74</f>
        <v>1156448.2021878122</v>
      </c>
    </row>
    <row r="75" spans="2:14" x14ac:dyDescent="0.3">
      <c r="B75" s="3" t="s">
        <v>262</v>
      </c>
      <c r="C75" s="23">
        <v>7466.5098515520076</v>
      </c>
      <c r="D75" s="23">
        <v>10178.912901045593</v>
      </c>
      <c r="E75" s="23">
        <v>13498.010382254988</v>
      </c>
      <c r="F75" s="23">
        <v>18434.654583794931</v>
      </c>
      <c r="G75" s="23">
        <v>26907.790047049359</v>
      </c>
      <c r="H75" s="45">
        <v>38723.82998709094</v>
      </c>
      <c r="I75" s="45">
        <v>55131.259420730436</v>
      </c>
      <c r="J75" s="45">
        <v>87667.781797689633</v>
      </c>
      <c r="K75" s="45">
        <v>196473.01468327237</v>
      </c>
      <c r="L75" s="23">
        <v>430044.4580309153</v>
      </c>
      <c r="M75" s="69">
        <v>653335.54047169816</v>
      </c>
      <c r="N75" s="83">
        <v>653335.54047169816</v>
      </c>
    </row>
    <row r="76" spans="2:14" x14ac:dyDescent="0.3">
      <c r="B76" s="3" t="s">
        <v>589</v>
      </c>
      <c r="C76" s="23">
        <v>11043.272636342415</v>
      </c>
      <c r="D76" s="23">
        <v>13260.44833662714</v>
      </c>
      <c r="E76" s="23">
        <v>17031.245636724383</v>
      </c>
      <c r="F76" s="23">
        <v>22464.565450702677</v>
      </c>
      <c r="G76" s="23">
        <v>30177.023623188408</v>
      </c>
      <c r="H76" s="45">
        <v>41360.436613712372</v>
      </c>
      <c r="I76" s="45">
        <v>62432.159034935881</v>
      </c>
      <c r="J76" s="45">
        <v>104935.95505892699</v>
      </c>
      <c r="K76" s="45">
        <v>255853.20927624984</v>
      </c>
      <c r="L76" s="23">
        <v>874161.47680789011</v>
      </c>
      <c r="M76" s="69">
        <v>1300570.1763333334</v>
      </c>
      <c r="N76" s="83">
        <v>1300570.1763333334</v>
      </c>
    </row>
    <row r="77" spans="2:14" x14ac:dyDescent="0.3">
      <c r="B77" s="3" t="s">
        <v>304</v>
      </c>
      <c r="C77" s="23">
        <v>11512.400785667736</v>
      </c>
      <c r="D77" s="23">
        <v>16112.068075938927</v>
      </c>
      <c r="E77" s="23">
        <v>21602.57305947581</v>
      </c>
      <c r="F77" s="23">
        <v>27555.998908490143</v>
      </c>
      <c r="G77" s="23">
        <v>35192.172300165526</v>
      </c>
      <c r="H77" s="45">
        <v>44905.036391884525</v>
      </c>
      <c r="I77" s="45">
        <v>60924.509507198753</v>
      </c>
      <c r="J77" s="45">
        <v>92898.078416320728</v>
      </c>
      <c r="K77" s="45">
        <v>182625.81445522592</v>
      </c>
      <c r="L77" s="23">
        <v>545650.90164557809</v>
      </c>
      <c r="M77" s="69">
        <v>848845.24000000011</v>
      </c>
      <c r="N77" s="83">
        <v>848845.24000000011</v>
      </c>
    </row>
    <row r="78" spans="2:14" x14ac:dyDescent="0.3">
      <c r="B78" s="3" t="s">
        <v>605</v>
      </c>
      <c r="C78" s="23">
        <v>11118.199735028864</v>
      </c>
      <c r="D78" s="23">
        <v>16206.809431818181</v>
      </c>
      <c r="E78" s="23">
        <v>19492.96550559947</v>
      </c>
      <c r="F78" s="23">
        <v>24963.576040764787</v>
      </c>
      <c r="G78" s="23">
        <v>32732.001599200205</v>
      </c>
      <c r="H78" s="45">
        <v>46652.93711013646</v>
      </c>
      <c r="I78" s="45">
        <v>73865.25953703704</v>
      </c>
      <c r="J78" s="45">
        <v>104692.82525584796</v>
      </c>
      <c r="K78" s="45">
        <v>173815.70166666669</v>
      </c>
      <c r="L78" s="23">
        <v>716108.45533138409</v>
      </c>
      <c r="M78" s="69">
        <v>1037952.8333333333</v>
      </c>
      <c r="N78" s="83">
        <v>1037952.8333333333</v>
      </c>
    </row>
    <row r="79" spans="2:14" x14ac:dyDescent="0.3">
      <c r="B79" s="3" t="s">
        <v>273</v>
      </c>
      <c r="C79" s="23">
        <v>10142.947277627352</v>
      </c>
      <c r="D79" s="23">
        <v>13308.750742946226</v>
      </c>
      <c r="E79" s="23">
        <v>17237.597543091819</v>
      </c>
      <c r="F79" s="23">
        <v>21522.646650236071</v>
      </c>
      <c r="G79" s="23">
        <v>29120.672689116152</v>
      </c>
      <c r="H79" s="45">
        <v>43059.341292315075</v>
      </c>
      <c r="I79" s="45">
        <v>51654.516565385253</v>
      </c>
      <c r="J79" s="45">
        <v>85661.814844931185</v>
      </c>
      <c r="K79" s="45">
        <v>210835.27359093548</v>
      </c>
      <c r="L79" s="23">
        <v>750875.644815646</v>
      </c>
      <c r="M79" s="69">
        <v>1242631.3933168319</v>
      </c>
      <c r="N79" s="83">
        <v>1242631.3933168319</v>
      </c>
    </row>
    <row r="80" spans="2:14" x14ac:dyDescent="0.3">
      <c r="B80" s="3" t="s">
        <v>263</v>
      </c>
      <c r="C80" s="23">
        <v>15347.532093163863</v>
      </c>
      <c r="D80" s="23">
        <v>20963.904424002376</v>
      </c>
      <c r="E80" s="23">
        <v>26454.806028968615</v>
      </c>
      <c r="F80" s="23">
        <v>32520.432110743448</v>
      </c>
      <c r="G80" s="23">
        <v>46798.081925526443</v>
      </c>
      <c r="H80" s="45">
        <v>61199.757980117218</v>
      </c>
      <c r="I80" s="45">
        <v>80431.57522802896</v>
      </c>
      <c r="J80" s="45">
        <v>137954.1322070134</v>
      </c>
      <c r="K80" s="45">
        <v>320538.31888786179</v>
      </c>
      <c r="L80" s="23">
        <v>1148483.6240140109</v>
      </c>
      <c r="M80" s="69">
        <v>1857590.3360674153</v>
      </c>
      <c r="N80" s="83">
        <v>1857590.3360674153</v>
      </c>
    </row>
    <row r="81" spans="2:14" x14ac:dyDescent="0.3">
      <c r="B81" s="3" t="s">
        <v>264</v>
      </c>
      <c r="C81" s="23">
        <v>9085.1783236788615</v>
      </c>
      <c r="D81" s="23">
        <v>14110.168151434949</v>
      </c>
      <c r="E81" s="23">
        <v>19136.790211854714</v>
      </c>
      <c r="F81" s="23">
        <v>22138.336132122826</v>
      </c>
      <c r="G81" s="23">
        <v>29888.187842479674</v>
      </c>
      <c r="H81" s="45">
        <v>41971.544940175743</v>
      </c>
      <c r="I81" s="45">
        <v>62983.331851626019</v>
      </c>
      <c r="J81" s="45">
        <v>114969.12894389569</v>
      </c>
      <c r="K81" s="45">
        <v>254071.26775882614</v>
      </c>
      <c r="L81" s="23">
        <v>541377.13144575106</v>
      </c>
      <c r="M81" s="69">
        <v>810167.7484210527</v>
      </c>
      <c r="N81" s="83">
        <v>810167.7484210527</v>
      </c>
    </row>
    <row r="82" spans="2:14" x14ac:dyDescent="0.3">
      <c r="B82" s="3" t="s">
        <v>266</v>
      </c>
      <c r="C82" s="23">
        <v>15090.023314750382</v>
      </c>
      <c r="D82" s="23">
        <v>19675.540246464359</v>
      </c>
      <c r="E82" s="23">
        <v>22676.57955044249</v>
      </c>
      <c r="F82" s="23">
        <v>26961.515102315319</v>
      </c>
      <c r="G82" s="23">
        <v>36587.3779595503</v>
      </c>
      <c r="H82" s="45">
        <v>51380.80624914122</v>
      </c>
      <c r="I82" s="45">
        <v>75063.485828227291</v>
      </c>
      <c r="J82" s="45">
        <v>125555.2368697144</v>
      </c>
      <c r="K82" s="45">
        <v>269599.41830164188</v>
      </c>
      <c r="L82" s="23">
        <v>733074.88834240625</v>
      </c>
      <c r="M82" s="69">
        <v>1119663.8414136134</v>
      </c>
      <c r="N82" s="83">
        <v>1119663.8414136134</v>
      </c>
    </row>
    <row r="83" spans="2:14" x14ac:dyDescent="0.3">
      <c r="B83" s="3" t="s">
        <v>590</v>
      </c>
      <c r="C83" s="23">
        <v>6336.7638524418971</v>
      </c>
      <c r="D83" s="23">
        <v>9094.9314005106298</v>
      </c>
      <c r="E83" s="23">
        <v>13037.621183229576</v>
      </c>
      <c r="F83" s="23">
        <v>15193.131588278646</v>
      </c>
      <c r="G83" s="23">
        <v>18244.817150472503</v>
      </c>
      <c r="H83" s="45">
        <v>23406.783396383191</v>
      </c>
      <c r="I83" s="45">
        <v>33581.903026099266</v>
      </c>
      <c r="J83" s="45">
        <v>54159.368100574044</v>
      </c>
      <c r="K83" s="45">
        <v>124402.08264635672</v>
      </c>
      <c r="L83" s="23">
        <v>370428.64683212916</v>
      </c>
      <c r="M83" s="69">
        <v>588559.17073170713</v>
      </c>
      <c r="N83" s="83">
        <v>588559.17073170713</v>
      </c>
    </row>
    <row r="84" spans="2:14" x14ac:dyDescent="0.3">
      <c r="B84" s="3" t="s">
        <v>591</v>
      </c>
      <c r="C84" s="23">
        <v>4120.0448216374252</v>
      </c>
      <c r="D84" s="23">
        <v>5103.9179734848476</v>
      </c>
      <c r="E84" s="23">
        <v>8932.4242301971153</v>
      </c>
      <c r="F84" s="23">
        <v>15997.829186507935</v>
      </c>
      <c r="G84" s="23">
        <v>16960.910511363636</v>
      </c>
      <c r="H84" s="45">
        <v>23754.602368136246</v>
      </c>
      <c r="I84" s="45">
        <v>34324.707904483432</v>
      </c>
      <c r="J84" s="45">
        <v>58604.707769323664</v>
      </c>
      <c r="K84" s="45">
        <v>131288.64538192481</v>
      </c>
      <c r="L84" s="23">
        <v>370894.19251207734</v>
      </c>
      <c r="M84" s="69">
        <v>491022.22727272724</v>
      </c>
      <c r="N84" s="83">
        <v>491022.22727272724</v>
      </c>
    </row>
    <row r="85" spans="2:14" x14ac:dyDescent="0.3">
      <c r="B85" s="3" t="s">
        <v>592</v>
      </c>
      <c r="C85" s="23">
        <v>9024.6378090567923</v>
      </c>
      <c r="D85" s="23">
        <v>11806.848957089605</v>
      </c>
      <c r="E85" s="23">
        <v>15721.707445171063</v>
      </c>
      <c r="F85" s="23">
        <v>21745.456614456409</v>
      </c>
      <c r="G85" s="23">
        <v>29586.525496192222</v>
      </c>
      <c r="H85" s="45">
        <v>37224.341640050327</v>
      </c>
      <c r="I85" s="45">
        <v>49037.740456533531</v>
      </c>
      <c r="J85" s="45">
        <v>76700.628198010148</v>
      </c>
      <c r="K85" s="45">
        <v>140835.0752116013</v>
      </c>
      <c r="L85" s="23">
        <v>378650.09522861213</v>
      </c>
      <c r="M85" s="69">
        <v>609682.45243243256</v>
      </c>
      <c r="N85" s="68">
        <v>609682.45243243256</v>
      </c>
    </row>
    <row r="86" spans="2:14" x14ac:dyDescent="0.3">
      <c r="B86" s="3" t="s">
        <v>267</v>
      </c>
      <c r="C86" s="23">
        <v>10711.147417083286</v>
      </c>
      <c r="D86" s="23">
        <v>14773.594158489343</v>
      </c>
      <c r="E86" s="23">
        <v>18872.110515308141</v>
      </c>
      <c r="F86" s="23">
        <v>21758.794565150736</v>
      </c>
      <c r="G86" s="23">
        <v>31263.038892953922</v>
      </c>
      <c r="H86" s="45">
        <v>43921.564081584023</v>
      </c>
      <c r="I86" s="45">
        <v>64528.165786056954</v>
      </c>
      <c r="J86" s="45">
        <v>114218.92744284189</v>
      </c>
      <c r="K86" s="45">
        <v>261379.32402555746</v>
      </c>
      <c r="L86" s="23">
        <v>857433.77562005585</v>
      </c>
      <c r="M86" s="69">
        <v>1206185.8075609757</v>
      </c>
      <c r="N86" s="83">
        <v>1206185.8075609757</v>
      </c>
    </row>
    <row r="87" spans="2:14" x14ac:dyDescent="0.3">
      <c r="B87" s="5" t="s">
        <v>268</v>
      </c>
      <c r="C87" s="24">
        <v>12715.247296486943</v>
      </c>
      <c r="D87" s="24">
        <v>17455.714142964625</v>
      </c>
      <c r="E87" s="24">
        <v>22525.33310597466</v>
      </c>
      <c r="F87" s="24">
        <v>28191.052404390342</v>
      </c>
      <c r="G87" s="24">
        <v>39659.569786335102</v>
      </c>
      <c r="H87" s="57">
        <v>51838.055182130971</v>
      </c>
      <c r="I87" s="57">
        <v>70599.804882963377</v>
      </c>
      <c r="J87" s="57">
        <v>108405.31352988647</v>
      </c>
      <c r="K87" s="57">
        <v>214519.91168019758</v>
      </c>
      <c r="L87" s="24">
        <v>693694.95987433626</v>
      </c>
      <c r="M87" s="79">
        <v>1058050.3130555551</v>
      </c>
      <c r="N87" s="85">
        <v>1058050.3130555551</v>
      </c>
    </row>
    <row r="88" spans="2:14" x14ac:dyDescent="0.3">
      <c r="B88" s="29" t="s">
        <v>187</v>
      </c>
      <c r="C88" s="43">
        <f>+SUMPRODUCT(C89:C106,'III. Empleo'!C89:C106)/'III. Empleo'!C88</f>
        <v>10896.099970113763</v>
      </c>
      <c r="D88" s="43">
        <f>+SUMPRODUCT(D89:D106,'III. Empleo'!D89:D106)/'III. Empleo'!D88</f>
        <v>14619.769913695629</v>
      </c>
      <c r="E88" s="43">
        <f>+SUMPRODUCT(E89:E106,'III. Empleo'!E89:E106)/'III. Empleo'!E88</f>
        <v>19594.99594628565</v>
      </c>
      <c r="F88" s="43">
        <f>+SUMPRODUCT(F89:F106,'III. Empleo'!F89:F106)/'III. Empleo'!F88</f>
        <v>25161.623080036003</v>
      </c>
      <c r="G88" s="43">
        <f>+SUMPRODUCT(G89:G106,'III. Empleo'!G89:G106)/'III. Empleo'!G88</f>
        <v>35120.451290494442</v>
      </c>
      <c r="H88" s="43">
        <f>+SUMPRODUCT(H89:H106,'III. Empleo'!H89:H106)/'III. Empleo'!H88</f>
        <v>45396.598257490259</v>
      </c>
      <c r="I88" s="43">
        <f>+SUMPRODUCT(I89:I106,'III. Empleo'!I89:I106)/'III. Empleo'!I88</f>
        <v>65153.918523341061</v>
      </c>
      <c r="J88" s="43">
        <f>+SUMPRODUCT(J89:J106,'III. Empleo'!J89:J106)/'III. Empleo'!J88</f>
        <v>112743.28324678182</v>
      </c>
      <c r="K88" s="56">
        <f>+SUMPRODUCT(K89:K106,'III. Empleo'!K89:K106)/'III. Empleo'!K88</f>
        <v>252440.57607796273</v>
      </c>
      <c r="L88" s="43">
        <f>+SUMPRODUCT(L89:L106,'III. Empleo'!L89:L106)/'III. Empleo'!L88</f>
        <v>740580.74780332134</v>
      </c>
      <c r="M88" s="43">
        <f>+SUMPRODUCT(M89:M106,'III. Empleo'!M89:M106)/'III. Empleo'!M88</f>
        <v>1131284.0434487734</v>
      </c>
      <c r="N88" s="66">
        <f>+SUMPRODUCT(N89:N106,'III. Empleo'!N89:N106)/'III. Empleo'!N88</f>
        <v>1131284.0434487734</v>
      </c>
    </row>
    <row r="89" spans="2:14" x14ac:dyDescent="0.3">
      <c r="B89" s="3" t="s">
        <v>593</v>
      </c>
      <c r="C89" s="23">
        <v>9626.3583803299098</v>
      </c>
      <c r="D89" s="23">
        <v>12905.958794973545</v>
      </c>
      <c r="E89" s="23">
        <v>16777.687428678681</v>
      </c>
      <c r="F89" s="23">
        <v>22431.270327710303</v>
      </c>
      <c r="G89" s="23">
        <v>34787.841259081193</v>
      </c>
      <c r="H89" s="45">
        <v>49102.17894136774</v>
      </c>
      <c r="I89" s="45">
        <v>64438.740659250114</v>
      </c>
      <c r="J89" s="45">
        <v>102039.78733488369</v>
      </c>
      <c r="K89" s="45">
        <v>219209.66106409472</v>
      </c>
      <c r="L89" s="23">
        <v>711961.48413732194</v>
      </c>
      <c r="M89" s="69">
        <v>959331.34909090924</v>
      </c>
      <c r="N89" s="83">
        <v>959331.34909090924</v>
      </c>
    </row>
    <row r="90" spans="2:14" x14ac:dyDescent="0.3">
      <c r="B90" s="3" t="s">
        <v>380</v>
      </c>
      <c r="C90" s="23">
        <v>10642.619517301338</v>
      </c>
      <c r="D90" s="23">
        <v>13405.805248373552</v>
      </c>
      <c r="E90" s="23">
        <v>18221.016132570476</v>
      </c>
      <c r="F90" s="23">
        <v>23270.471327253359</v>
      </c>
      <c r="G90" s="23">
        <v>31428.233690729758</v>
      </c>
      <c r="H90" s="45">
        <v>37880.32795200422</v>
      </c>
      <c r="I90" s="45">
        <v>56134.745969688149</v>
      </c>
      <c r="J90" s="45">
        <v>100727.19126970453</v>
      </c>
      <c r="K90" s="45">
        <v>238420.19234676391</v>
      </c>
      <c r="L90" s="23">
        <v>732328.535904016</v>
      </c>
      <c r="M90" s="69">
        <v>1192753.626666666</v>
      </c>
      <c r="N90" s="83">
        <v>1192753.626666666</v>
      </c>
    </row>
    <row r="91" spans="2:14" x14ac:dyDescent="0.3">
      <c r="B91" s="3" t="s">
        <v>269</v>
      </c>
      <c r="C91" s="23">
        <v>7341.0909030426728</v>
      </c>
      <c r="D91" s="23">
        <v>10960.736226462834</v>
      </c>
      <c r="E91" s="23">
        <v>14650.511762479471</v>
      </c>
      <c r="F91" s="23">
        <v>18539.460477449786</v>
      </c>
      <c r="G91" s="23">
        <v>25267.997755495675</v>
      </c>
      <c r="H91" s="45">
        <v>32011.856619867303</v>
      </c>
      <c r="I91" s="45">
        <v>49569.263617161741</v>
      </c>
      <c r="J91" s="45">
        <v>86040.107812914241</v>
      </c>
      <c r="K91" s="45">
        <v>183809.93076420671</v>
      </c>
      <c r="L91" s="23">
        <v>585370.54093540611</v>
      </c>
      <c r="M91" s="69">
        <v>845670.1201886792</v>
      </c>
      <c r="N91" s="83">
        <v>845670.1201886792</v>
      </c>
    </row>
    <row r="92" spans="2:14" x14ac:dyDescent="0.3">
      <c r="B92" s="3" t="s">
        <v>594</v>
      </c>
      <c r="C92" s="23">
        <v>13869.696416666666</v>
      </c>
      <c r="D92" s="23">
        <v>18251.072416666666</v>
      </c>
      <c r="E92" s="23">
        <v>27308.812814814813</v>
      </c>
      <c r="F92" s="23">
        <v>35223.924212121208</v>
      </c>
      <c r="G92" s="23">
        <v>39773.843675925928</v>
      </c>
      <c r="H92" s="45">
        <v>54114.553240740737</v>
      </c>
      <c r="I92" s="45">
        <v>80537.223611111098</v>
      </c>
      <c r="J92" s="45">
        <v>141530.7000925926</v>
      </c>
      <c r="K92" s="45">
        <v>290869.62191666669</v>
      </c>
      <c r="L92" s="23">
        <v>896391.7333333334</v>
      </c>
      <c r="M92" s="69">
        <v>1301213.2000000002</v>
      </c>
      <c r="N92" s="83">
        <v>1301213.2000000002</v>
      </c>
    </row>
    <row r="93" spans="2:14" x14ac:dyDescent="0.3">
      <c r="B93" s="3" t="s">
        <v>595</v>
      </c>
      <c r="C93" s="23">
        <v>14925.136274801587</v>
      </c>
      <c r="D93" s="23">
        <v>17900.524583333328</v>
      </c>
      <c r="E93" s="23">
        <v>23913.908541666664</v>
      </c>
      <c r="F93" s="23">
        <v>30542.315324074076</v>
      </c>
      <c r="G93" s="23">
        <v>41105.513759259265</v>
      </c>
      <c r="H93" s="45">
        <v>47246.15063390314</v>
      </c>
      <c r="I93" s="45">
        <v>56970.589059829064</v>
      </c>
      <c r="J93" s="45">
        <v>84502.775952380951</v>
      </c>
      <c r="K93" s="45">
        <v>238716.36803571429</v>
      </c>
      <c r="L93" s="23">
        <v>709334.39845238079</v>
      </c>
      <c r="M93" s="69">
        <v>915153.63714285719</v>
      </c>
      <c r="N93" s="83">
        <v>915153.63714285719</v>
      </c>
    </row>
    <row r="94" spans="2:14" x14ac:dyDescent="0.3">
      <c r="B94" s="3" t="s">
        <v>270</v>
      </c>
      <c r="C94" s="23">
        <v>16104.095836111106</v>
      </c>
      <c r="D94" s="23">
        <v>21926.69401468254</v>
      </c>
      <c r="E94" s="23">
        <v>32660.216666666671</v>
      </c>
      <c r="F94" s="23">
        <v>42325.122774758456</v>
      </c>
      <c r="G94" s="23">
        <v>58534.137615177278</v>
      </c>
      <c r="H94" s="45">
        <v>80572.707817460323</v>
      </c>
      <c r="I94" s="45">
        <v>112424.20153174602</v>
      </c>
      <c r="J94" s="45">
        <v>196899.5275</v>
      </c>
      <c r="K94" s="45">
        <v>438300.53968975466</v>
      </c>
      <c r="L94" s="23">
        <v>1116577.8893181819</v>
      </c>
      <c r="M94" s="69">
        <v>1566376.4686363633</v>
      </c>
      <c r="N94" s="83">
        <v>1566376.4686363633</v>
      </c>
    </row>
    <row r="95" spans="2:14" x14ac:dyDescent="0.3">
      <c r="B95" s="3" t="s">
        <v>271</v>
      </c>
      <c r="C95" s="23">
        <v>10273.261524477239</v>
      </c>
      <c r="D95" s="23">
        <v>12943.098114736604</v>
      </c>
      <c r="E95" s="23">
        <v>16916.257239945462</v>
      </c>
      <c r="F95" s="23">
        <v>20482.414708948101</v>
      </c>
      <c r="G95" s="23">
        <v>28664.323910635347</v>
      </c>
      <c r="H95" s="45">
        <v>35587.62195808949</v>
      </c>
      <c r="I95" s="45">
        <v>54296.767597608501</v>
      </c>
      <c r="J95" s="45">
        <v>99578.086988158801</v>
      </c>
      <c r="K95" s="45">
        <v>229015.95001934713</v>
      </c>
      <c r="L95" s="23">
        <v>669922.35579942598</v>
      </c>
      <c r="M95" s="69">
        <v>1246946.2757485029</v>
      </c>
      <c r="N95" s="83">
        <v>1246946.2757485029</v>
      </c>
    </row>
    <row r="96" spans="2:14" x14ac:dyDescent="0.3">
      <c r="B96" s="3" t="s">
        <v>272</v>
      </c>
      <c r="C96" s="23">
        <v>8639.2177689028395</v>
      </c>
      <c r="D96" s="23">
        <v>12945.833179000883</v>
      </c>
      <c r="E96" s="23">
        <v>18129.447361593975</v>
      </c>
      <c r="F96" s="23">
        <v>22819.603041331819</v>
      </c>
      <c r="G96" s="23">
        <v>30367.985656139586</v>
      </c>
      <c r="H96" s="45">
        <v>36046.555785129414</v>
      </c>
      <c r="I96" s="45">
        <v>48355.526703702046</v>
      </c>
      <c r="J96" s="45">
        <v>76420.136986846162</v>
      </c>
      <c r="K96" s="45">
        <v>141597.72920296309</v>
      </c>
      <c r="L96" s="23">
        <v>428609.0699690443</v>
      </c>
      <c r="M96" s="69">
        <v>657877.62034188013</v>
      </c>
      <c r="N96" s="83">
        <v>657877.62034188013</v>
      </c>
    </row>
    <row r="97" spans="2:14" x14ac:dyDescent="0.3">
      <c r="B97" s="3" t="s">
        <v>596</v>
      </c>
      <c r="C97" s="23">
        <v>4677.2642002541761</v>
      </c>
      <c r="D97" s="23">
        <v>5877.3004324123576</v>
      </c>
      <c r="E97" s="23">
        <v>8496.8498333077023</v>
      </c>
      <c r="F97" s="23">
        <v>11861.773531145716</v>
      </c>
      <c r="G97" s="23">
        <v>15498.89566680413</v>
      </c>
      <c r="H97" s="45">
        <v>20087.220918458777</v>
      </c>
      <c r="I97" s="45">
        <v>30742.570914874552</v>
      </c>
      <c r="J97" s="45">
        <v>51971.841624663968</v>
      </c>
      <c r="K97" s="45">
        <v>123657.53511280667</v>
      </c>
      <c r="L97" s="23">
        <v>543834.43091211433</v>
      </c>
      <c r="M97" s="69">
        <v>812626.46974358964</v>
      </c>
      <c r="N97" s="83">
        <v>812626.46974358964</v>
      </c>
    </row>
    <row r="98" spans="2:14" x14ac:dyDescent="0.3">
      <c r="B98" s="3" t="s">
        <v>246</v>
      </c>
      <c r="C98" s="23">
        <v>8625.6125009221214</v>
      </c>
      <c r="D98" s="23">
        <v>13513.308071704001</v>
      </c>
      <c r="E98" s="23">
        <v>19984.55562133306</v>
      </c>
      <c r="F98" s="23">
        <v>26760.824866403229</v>
      </c>
      <c r="G98" s="23">
        <v>39550.998466049379</v>
      </c>
      <c r="H98" s="45">
        <v>50134.185034940594</v>
      </c>
      <c r="I98" s="45">
        <v>77182.184239627779</v>
      </c>
      <c r="J98" s="45">
        <v>127391.09920408163</v>
      </c>
      <c r="K98" s="45">
        <v>325951.83841666806</v>
      </c>
      <c r="L98" s="23">
        <v>987240.32212158747</v>
      </c>
      <c r="M98" s="69">
        <v>1543396.5501724139</v>
      </c>
      <c r="N98" s="83">
        <v>1543396.5501724139</v>
      </c>
    </row>
    <row r="99" spans="2:14" x14ac:dyDescent="0.3">
      <c r="B99" s="3" t="s">
        <v>597</v>
      </c>
      <c r="C99" s="23">
        <v>10086.752328235785</v>
      </c>
      <c r="D99" s="23">
        <v>13338.746256393402</v>
      </c>
      <c r="E99" s="23">
        <v>17045.424266930124</v>
      </c>
      <c r="F99" s="23">
        <v>20828.349888920395</v>
      </c>
      <c r="G99" s="23">
        <v>29800.905915180487</v>
      </c>
      <c r="H99" s="45">
        <v>42982.723077703951</v>
      </c>
      <c r="I99" s="45">
        <v>61668.507821053056</v>
      </c>
      <c r="J99" s="45">
        <v>100786.44438735179</v>
      </c>
      <c r="K99" s="45">
        <v>235303.33002901354</v>
      </c>
      <c r="L99" s="23">
        <v>705178.27958283888</v>
      </c>
      <c r="M99" s="69">
        <v>1010043.4926086958</v>
      </c>
      <c r="N99" s="83">
        <v>1010043.4926086958</v>
      </c>
    </row>
    <row r="100" spans="2:14" x14ac:dyDescent="0.3">
      <c r="B100" s="3" t="s">
        <v>274</v>
      </c>
      <c r="C100" s="23">
        <v>8351.3347248360787</v>
      </c>
      <c r="D100" s="23">
        <v>11871.210854581383</v>
      </c>
      <c r="E100" s="23">
        <v>15570.133570965996</v>
      </c>
      <c r="F100" s="23">
        <v>19752.575533528936</v>
      </c>
      <c r="G100" s="23">
        <v>27275.907693352245</v>
      </c>
      <c r="H100" s="45">
        <v>37886.180942839885</v>
      </c>
      <c r="I100" s="45">
        <v>51693.442983268011</v>
      </c>
      <c r="J100" s="45">
        <v>78173.083816156359</v>
      </c>
      <c r="K100" s="45">
        <v>171535.28773129918</v>
      </c>
      <c r="L100" s="23">
        <v>568752.91840960144</v>
      </c>
      <c r="M100" s="69">
        <v>865746.93555555562</v>
      </c>
      <c r="N100" s="83">
        <v>865746.93555555562</v>
      </c>
    </row>
    <row r="101" spans="2:14" x14ac:dyDescent="0.3">
      <c r="B101" s="3" t="s">
        <v>275</v>
      </c>
      <c r="C101" s="23">
        <v>13614.091965305643</v>
      </c>
      <c r="D101" s="23">
        <v>17559.940841975083</v>
      </c>
      <c r="E101" s="23">
        <v>22316.537102944276</v>
      </c>
      <c r="F101" s="23">
        <v>28281.159550500553</v>
      </c>
      <c r="G101" s="23">
        <v>39491.65367449828</v>
      </c>
      <c r="H101" s="45">
        <v>50020.54941842163</v>
      </c>
      <c r="I101" s="45">
        <v>60003.052591099171</v>
      </c>
      <c r="J101" s="45">
        <v>101983.68413057463</v>
      </c>
      <c r="K101" s="45">
        <v>239090.74687542973</v>
      </c>
      <c r="L101" s="23">
        <v>707834.85524441383</v>
      </c>
      <c r="M101" s="69">
        <v>1127110.3634545451</v>
      </c>
      <c r="N101" s="83">
        <v>1127110.3634545451</v>
      </c>
    </row>
    <row r="102" spans="2:14" x14ac:dyDescent="0.3">
      <c r="B102" s="3" t="s">
        <v>276</v>
      </c>
      <c r="C102" s="23">
        <v>12361.166629428</v>
      </c>
      <c r="D102" s="23">
        <v>16601.597916215738</v>
      </c>
      <c r="E102" s="23">
        <v>20957.517893890341</v>
      </c>
      <c r="F102" s="23">
        <v>26627.148964543685</v>
      </c>
      <c r="G102" s="23">
        <v>37785.774634648973</v>
      </c>
      <c r="H102" s="45">
        <v>52953.18413457134</v>
      </c>
      <c r="I102" s="45">
        <v>74567.639636533058</v>
      </c>
      <c r="J102" s="45">
        <v>125235.90745947386</v>
      </c>
      <c r="K102" s="45">
        <v>287614.20474028419</v>
      </c>
      <c r="L102" s="23">
        <v>706606.49297058454</v>
      </c>
      <c r="M102" s="69">
        <v>968592.77285714308</v>
      </c>
      <c r="N102" s="83">
        <v>968592.77285714308</v>
      </c>
    </row>
    <row r="103" spans="2:14" x14ac:dyDescent="0.3">
      <c r="B103" s="3" t="s">
        <v>277</v>
      </c>
      <c r="C103" s="23">
        <v>7257.0548701635844</v>
      </c>
      <c r="D103" s="23">
        <v>9419.2706799855932</v>
      </c>
      <c r="E103" s="23">
        <v>13187.049493818298</v>
      </c>
      <c r="F103" s="23">
        <v>17218.293174356357</v>
      </c>
      <c r="G103" s="23">
        <v>24230.662704177463</v>
      </c>
      <c r="H103" s="45">
        <v>32605.156333799536</v>
      </c>
      <c r="I103" s="45">
        <v>47990.031953560836</v>
      </c>
      <c r="J103" s="45">
        <v>77415.19523262413</v>
      </c>
      <c r="K103" s="45">
        <v>158182.84936060986</v>
      </c>
      <c r="L103" s="23">
        <v>433430.1942516148</v>
      </c>
      <c r="M103" s="69">
        <v>623132.83101123583</v>
      </c>
      <c r="N103" s="83">
        <v>623132.83101123583</v>
      </c>
    </row>
    <row r="104" spans="2:14" x14ac:dyDescent="0.3">
      <c r="B104" s="3" t="s">
        <v>278</v>
      </c>
      <c r="C104" s="23">
        <v>14548.104873040691</v>
      </c>
      <c r="D104" s="23">
        <v>18943.021705567866</v>
      </c>
      <c r="E104" s="23">
        <v>25616.932726386352</v>
      </c>
      <c r="F104" s="23">
        <v>33084.638172219238</v>
      </c>
      <c r="G104" s="23">
        <v>46522.334755436437</v>
      </c>
      <c r="H104" s="45">
        <v>58550.212870697927</v>
      </c>
      <c r="I104" s="45">
        <v>85371.591275115366</v>
      </c>
      <c r="J104" s="45">
        <v>156787.98457979743</v>
      </c>
      <c r="K104" s="45">
        <v>340153.69624564092</v>
      </c>
      <c r="L104" s="23">
        <v>990731.4868501192</v>
      </c>
      <c r="M104" s="69">
        <v>1520274.6070723687</v>
      </c>
      <c r="N104" s="83">
        <v>1520274.6070723687</v>
      </c>
    </row>
    <row r="105" spans="2:14" x14ac:dyDescent="0.3">
      <c r="B105" s="3" t="s">
        <v>279</v>
      </c>
      <c r="C105" s="23">
        <v>8801.2789182524575</v>
      </c>
      <c r="D105" s="23">
        <v>13163.349526909529</v>
      </c>
      <c r="E105" s="23">
        <v>17000.985693744293</v>
      </c>
      <c r="F105" s="23">
        <v>22591.40820642898</v>
      </c>
      <c r="G105" s="23">
        <v>33206.8387754613</v>
      </c>
      <c r="H105" s="45">
        <v>47269.276102428877</v>
      </c>
      <c r="I105" s="45">
        <v>65563.382349553402</v>
      </c>
      <c r="J105" s="45">
        <v>109346.55551853588</v>
      </c>
      <c r="K105" s="45">
        <v>268349.50557436357</v>
      </c>
      <c r="L105" s="23">
        <v>802102.66120732797</v>
      </c>
      <c r="M105" s="69">
        <v>1118526.3173529413</v>
      </c>
      <c r="N105" s="83">
        <v>1118526.3173529413</v>
      </c>
    </row>
    <row r="106" spans="2:14" x14ac:dyDescent="0.3">
      <c r="B106" s="5" t="s">
        <v>280</v>
      </c>
      <c r="C106" s="24">
        <v>11166.647118055555</v>
      </c>
      <c r="D106" s="24">
        <v>15636.731119894595</v>
      </c>
      <c r="E106" s="24">
        <v>20774.787463768113</v>
      </c>
      <c r="F106" s="24">
        <v>28830.2361780303</v>
      </c>
      <c r="G106" s="24">
        <v>37951.361966069431</v>
      </c>
      <c r="H106" s="57">
        <v>49896.521538461529</v>
      </c>
      <c r="I106" s="57">
        <v>82003.805890313379</v>
      </c>
      <c r="J106" s="57">
        <v>147460.88798789177</v>
      </c>
      <c r="K106" s="45">
        <v>322253.87015669519</v>
      </c>
      <c r="L106" s="23">
        <v>891082.37157454889</v>
      </c>
      <c r="M106" s="69">
        <v>1269641.2044000002</v>
      </c>
      <c r="N106" s="83">
        <v>1269641.2044000002</v>
      </c>
    </row>
    <row r="107" spans="2:14" x14ac:dyDescent="0.3">
      <c r="B107" s="29" t="s">
        <v>188</v>
      </c>
      <c r="C107" s="43">
        <f>+SUMPRODUCT(C108:C108,'III. Empleo'!C108:C108)/'III. Empleo'!C107</f>
        <v>6726.1041325383212</v>
      </c>
      <c r="D107" s="43">
        <f>+SUMPRODUCT(D108:D108,'III. Empleo'!D108:D108)/'III. Empleo'!D107</f>
        <v>6460.1299854049676</v>
      </c>
      <c r="E107" s="43">
        <f>+SUMPRODUCT(E108:E108,'III. Empleo'!E108:E108)/'III. Empleo'!E107</f>
        <v>8848.811766334682</v>
      </c>
      <c r="F107" s="43">
        <f>+SUMPRODUCT(F108:F108,'III. Empleo'!F108:F108)/'III. Empleo'!F107</f>
        <v>11712.350906239104</v>
      </c>
      <c r="G107" s="43">
        <f>+SUMPRODUCT(G108:G108,'III. Empleo'!G108:G108)/'III. Empleo'!G107</f>
        <v>14013.461779838757</v>
      </c>
      <c r="H107" s="56">
        <f>+SUMPRODUCT(H108:H108,'III. Empleo'!H108:H108)/'III. Empleo'!H107</f>
        <v>18175.579011217957</v>
      </c>
      <c r="I107" s="56">
        <f>+SUMPRODUCT(I108:I108,'III. Empleo'!I108:I108)/'III. Empleo'!I107</f>
        <v>33000.756130335205</v>
      </c>
      <c r="J107" s="56">
        <f>+SUMPRODUCT(J108:J108,'III. Empleo'!J108:J108)/'III. Empleo'!J107</f>
        <v>53708.869860104263</v>
      </c>
      <c r="K107" s="56">
        <f>+SUMPRODUCT(K108:K108,'III. Empleo'!K108:K108)/'III. Empleo'!K107</f>
        <v>113130.98362889442</v>
      </c>
      <c r="L107" s="43">
        <f>+SUMPRODUCT(L108:L108,'III. Empleo'!L108:L108)/'III. Empleo'!L107</f>
        <v>180289.18937508072</v>
      </c>
      <c r="M107" s="43">
        <f>+SUMPRODUCT(M108:M108,'III. Empleo'!M108:M108)/'III. Empleo'!M107</f>
        <v>204008.95477611932</v>
      </c>
      <c r="N107" s="82">
        <f>+SUMPRODUCT(N108:N108,'III. Empleo'!N108:N108)/'III. Empleo'!N107</f>
        <v>204008.95477611932</v>
      </c>
    </row>
    <row r="108" spans="2:14" x14ac:dyDescent="0.3">
      <c r="B108" s="5" t="s">
        <v>598</v>
      </c>
      <c r="C108" s="24">
        <v>6726.1041325383212</v>
      </c>
      <c r="D108" s="24">
        <v>6460.1299854049676</v>
      </c>
      <c r="E108" s="24">
        <v>8848.811766334682</v>
      </c>
      <c r="F108" s="24">
        <v>11712.350906239104</v>
      </c>
      <c r="G108" s="24">
        <v>14013.461779838757</v>
      </c>
      <c r="H108" s="57">
        <v>18175.579011217957</v>
      </c>
      <c r="I108" s="57">
        <v>33000.756130335205</v>
      </c>
      <c r="J108" s="57">
        <v>53708.869860104263</v>
      </c>
      <c r="K108" s="57">
        <v>113130.98362889442</v>
      </c>
      <c r="L108" s="24">
        <v>180289.18937508072</v>
      </c>
      <c r="M108" s="79">
        <v>204008.95477611932</v>
      </c>
      <c r="N108" s="84">
        <v>204008.95477611932</v>
      </c>
    </row>
    <row r="109" spans="2:14" x14ac:dyDescent="0.3">
      <c r="B109" s="29" t="s">
        <v>189</v>
      </c>
      <c r="C109" s="43">
        <f>+SUMPRODUCT(C110:C110,'III. Empleo'!C110:C110)/'III. Empleo'!C109</f>
        <v>9736.4916784666402</v>
      </c>
      <c r="D109" s="43">
        <f>+SUMPRODUCT(D110:D110,'III. Empleo'!D110:D110)/'III. Empleo'!D109</f>
        <v>9881.3931450068976</v>
      </c>
      <c r="E109" s="43">
        <f>+SUMPRODUCT(E110:E110,'III. Empleo'!E110:E110)/'III. Empleo'!E109</f>
        <v>12589.205975682104</v>
      </c>
      <c r="F109" s="43">
        <f>+SUMPRODUCT(F110:F110,'III. Empleo'!F110:F110)/'III. Empleo'!F109</f>
        <v>17518.143833835711</v>
      </c>
      <c r="G109" s="43">
        <f>+SUMPRODUCT(G110:G110,'III. Empleo'!G110:G110)/'III. Empleo'!G109</f>
        <v>22554.084172604231</v>
      </c>
      <c r="H109" s="56">
        <f>+SUMPRODUCT(H110:H110,'III. Empleo'!H110:H110)/'III. Empleo'!H109</f>
        <v>32013.747381047157</v>
      </c>
      <c r="I109" s="56">
        <f>+SUMPRODUCT(I110:I110,'III. Empleo'!I110:I110)/'III. Empleo'!I109</f>
        <v>42204.502059458922</v>
      </c>
      <c r="J109" s="56">
        <f>+SUMPRODUCT(J110:J110,'III. Empleo'!J110:J110)/'III. Empleo'!J109</f>
        <v>65359.248641413906</v>
      </c>
      <c r="K109" s="56">
        <f>+SUMPRODUCT(K110:K110,'III. Empleo'!K110:K110)/'III. Empleo'!K109</f>
        <v>135706.06637111891</v>
      </c>
      <c r="L109" s="43">
        <f>+SUMPRODUCT(L110:L110,'III. Empleo'!L110:L110)/'III. Empleo'!L109</f>
        <v>391387.07569761813</v>
      </c>
      <c r="M109" s="43">
        <f>+SUMPRODUCT(M110:M110,'III. Empleo'!M110:M110)/'III. Empleo'!M109</f>
        <v>569857.55732558155</v>
      </c>
      <c r="N109" s="82">
        <f>+SUMPRODUCT(N110:N110,'III. Empleo'!N110:N110)/'III. Empleo'!N109</f>
        <v>569857.55732558155</v>
      </c>
    </row>
    <row r="110" spans="2:14" x14ac:dyDescent="0.3">
      <c r="B110" s="5" t="s">
        <v>281</v>
      </c>
      <c r="C110" s="24">
        <v>9736.4916784666402</v>
      </c>
      <c r="D110" s="24">
        <v>9881.3931450068976</v>
      </c>
      <c r="E110" s="24">
        <v>12589.205975682104</v>
      </c>
      <c r="F110" s="24">
        <v>17518.143833835711</v>
      </c>
      <c r="G110" s="24">
        <v>22554.084172604231</v>
      </c>
      <c r="H110" s="57">
        <v>32013.747381047157</v>
      </c>
      <c r="I110" s="57">
        <v>42204.502059458922</v>
      </c>
      <c r="J110" s="57">
        <v>65359.248641413906</v>
      </c>
      <c r="K110" s="57">
        <v>135706.06637111891</v>
      </c>
      <c r="L110" s="24">
        <v>391387.07569761813</v>
      </c>
      <c r="M110" s="79">
        <v>569857.55732558155</v>
      </c>
      <c r="N110" s="84">
        <v>569857.55732558155</v>
      </c>
    </row>
    <row r="111" spans="2:14" x14ac:dyDescent="0.3">
      <c r="B111" s="29" t="s">
        <v>190</v>
      </c>
      <c r="C111" s="43">
        <f>+SUMPRODUCT(C112:C118,'III. Empleo'!C112:C118)/'III. Empleo'!C111</f>
        <v>11019.493099038065</v>
      </c>
      <c r="D111" s="43">
        <f>+SUMPRODUCT(D112:D118,'III. Empleo'!D112:D118)/'III. Empleo'!D111</f>
        <v>14074.018644094167</v>
      </c>
      <c r="E111" s="43">
        <f>+SUMPRODUCT(E112:E118,'III. Empleo'!E112:E118)/'III. Empleo'!E111</f>
        <v>18623.132462793001</v>
      </c>
      <c r="F111" s="43">
        <f>+SUMPRODUCT(F112:F118,'III. Empleo'!F112:F118)/'III. Empleo'!F111</f>
        <v>23372.121240531797</v>
      </c>
      <c r="G111" s="43">
        <f>+SUMPRODUCT(G112:G118,'III. Empleo'!G112:G118)/'III. Empleo'!G111</f>
        <v>31617.446588489947</v>
      </c>
      <c r="H111" s="56">
        <f>+SUMPRODUCT(H112:H118,'III. Empleo'!H112:H118)/'III. Empleo'!H111</f>
        <v>42506.818189750782</v>
      </c>
      <c r="I111" s="56">
        <f>+SUMPRODUCT(I112:I118,'III. Empleo'!I112:I118)/'III. Empleo'!I111</f>
        <v>61496.995134738492</v>
      </c>
      <c r="J111" s="56">
        <f>+SUMPRODUCT(J112:J118,'III. Empleo'!J112:J118)/'III. Empleo'!J111</f>
        <v>107953.94769327309</v>
      </c>
      <c r="K111" s="56">
        <f>+SUMPRODUCT(K112:K118,'III. Empleo'!K112:K118)/'III. Empleo'!K111</f>
        <v>248416.32383499414</v>
      </c>
      <c r="L111" s="43">
        <f>+SUMPRODUCT(L112:L118,'III. Empleo'!L112:L118)/'III. Empleo'!L111</f>
        <v>668058.68110920768</v>
      </c>
      <c r="M111" s="43">
        <f>+SUMPRODUCT(M112:M118,'III. Empleo'!M112:M118)/'III. Empleo'!M111</f>
        <v>979207.2048695652</v>
      </c>
      <c r="N111" s="82">
        <f>+SUMPRODUCT(N112:N118,'III. Empleo'!N112:N118)/'III. Empleo'!N111</f>
        <v>979207.2048695652</v>
      </c>
    </row>
    <row r="112" spans="2:14" x14ac:dyDescent="0.3">
      <c r="B112" s="3" t="s">
        <v>282</v>
      </c>
      <c r="C112" s="23">
        <v>10202.328194714628</v>
      </c>
      <c r="D112" s="23">
        <v>14322.19622603159</v>
      </c>
      <c r="E112" s="23">
        <v>18560.775288791163</v>
      </c>
      <c r="F112" s="23">
        <v>23644.33456742729</v>
      </c>
      <c r="G112" s="23">
        <v>32806.722025123549</v>
      </c>
      <c r="H112" s="45">
        <v>47754.250120174809</v>
      </c>
      <c r="I112" s="45">
        <v>65167.364058749044</v>
      </c>
      <c r="J112" s="45">
        <v>101260.9354762726</v>
      </c>
      <c r="K112" s="45">
        <v>208426.89499825993</v>
      </c>
      <c r="L112" s="23">
        <v>525175.78181280417</v>
      </c>
      <c r="M112" s="69">
        <v>740238.91556451621</v>
      </c>
      <c r="N112" s="68">
        <v>740238.91556451621</v>
      </c>
    </row>
    <row r="113" spans="2:14" x14ac:dyDescent="0.3">
      <c r="B113" s="3" t="s">
        <v>599</v>
      </c>
      <c r="C113" s="23">
        <v>11210.285979866707</v>
      </c>
      <c r="D113" s="23">
        <v>15219.454537868178</v>
      </c>
      <c r="E113" s="23">
        <v>19652.89004965694</v>
      </c>
      <c r="F113" s="23">
        <v>25004.58145833555</v>
      </c>
      <c r="G113" s="23">
        <v>32164.175064024388</v>
      </c>
      <c r="H113" s="45">
        <v>42719.264997967482</v>
      </c>
      <c r="I113" s="45">
        <v>66573.214340751947</v>
      </c>
      <c r="J113" s="45">
        <v>109806.64453133564</v>
      </c>
      <c r="K113" s="45">
        <v>237728.53514643633</v>
      </c>
      <c r="L113" s="23">
        <v>560907.05195695604</v>
      </c>
      <c r="M113" s="69">
        <v>944792.19408163254</v>
      </c>
      <c r="N113" s="68">
        <v>944792.19408163254</v>
      </c>
    </row>
    <row r="114" spans="2:14" x14ac:dyDescent="0.3">
      <c r="B114" s="3" t="s">
        <v>283</v>
      </c>
      <c r="C114" s="23">
        <v>11208.923973304911</v>
      </c>
      <c r="D114" s="23">
        <v>14123.550106763105</v>
      </c>
      <c r="E114" s="23">
        <v>18894.276920134893</v>
      </c>
      <c r="F114" s="23">
        <v>22949.582626202729</v>
      </c>
      <c r="G114" s="23">
        <v>30777.739856166867</v>
      </c>
      <c r="H114" s="45">
        <v>41336.337442413984</v>
      </c>
      <c r="I114" s="45">
        <v>58995.861991187419</v>
      </c>
      <c r="J114" s="45">
        <v>109127.80947035225</v>
      </c>
      <c r="K114" s="45">
        <v>261990.45641842147</v>
      </c>
      <c r="L114" s="23">
        <v>735269.68992326001</v>
      </c>
      <c r="M114" s="69">
        <v>1104030.4023543689</v>
      </c>
      <c r="N114" s="68">
        <v>1104030.4023543689</v>
      </c>
    </row>
    <row r="115" spans="2:14" x14ac:dyDescent="0.3">
      <c r="B115" s="3" t="s">
        <v>284</v>
      </c>
      <c r="C115" s="23">
        <v>7787.1363046708602</v>
      </c>
      <c r="D115" s="23">
        <v>10059.457582204028</v>
      </c>
      <c r="E115" s="23">
        <v>13950.730598491857</v>
      </c>
      <c r="F115" s="23">
        <v>19571.699809837504</v>
      </c>
      <c r="G115" s="23">
        <v>27432.374327840371</v>
      </c>
      <c r="H115" s="45">
        <v>34702.829918594165</v>
      </c>
      <c r="I115" s="45">
        <v>58078.878650227351</v>
      </c>
      <c r="J115" s="45">
        <v>100861.74849518998</v>
      </c>
      <c r="K115" s="45">
        <v>218003.60103827436</v>
      </c>
      <c r="L115" s="23">
        <v>550625.47888354596</v>
      </c>
      <c r="M115" s="69">
        <v>726602.57836734678</v>
      </c>
      <c r="N115" s="68">
        <v>726602.57836734678</v>
      </c>
    </row>
    <row r="116" spans="2:14" x14ac:dyDescent="0.3">
      <c r="B116" s="3" t="s">
        <v>600</v>
      </c>
      <c r="C116" s="23">
        <v>11358.132097614247</v>
      </c>
      <c r="D116" s="23">
        <v>12929.588813131313</v>
      </c>
      <c r="E116" s="23">
        <v>15965.247437174161</v>
      </c>
      <c r="F116" s="23">
        <v>22394.601070695837</v>
      </c>
      <c r="G116" s="23">
        <v>31645.460297345377</v>
      </c>
      <c r="H116" s="45">
        <v>41058.224637886589</v>
      </c>
      <c r="I116" s="45">
        <v>67182.364955327939</v>
      </c>
      <c r="J116" s="45">
        <v>117516.30642059179</v>
      </c>
      <c r="K116" s="45">
        <v>284912.44038206519</v>
      </c>
      <c r="L116" s="23">
        <v>821645.87136692053</v>
      </c>
      <c r="M116" s="69" t="s">
        <v>673</v>
      </c>
      <c r="N116" s="68" t="s">
        <v>673</v>
      </c>
    </row>
    <row r="117" spans="2:14" x14ac:dyDescent="0.3">
      <c r="B117" s="3" t="s">
        <v>285</v>
      </c>
      <c r="C117" s="23">
        <v>14319.075225207356</v>
      </c>
      <c r="D117" s="23">
        <v>17620.628799758135</v>
      </c>
      <c r="E117" s="23">
        <v>22851.308300629898</v>
      </c>
      <c r="F117" s="23">
        <v>29961.759363533187</v>
      </c>
      <c r="G117" s="23">
        <v>38758.599572969753</v>
      </c>
      <c r="H117" s="45">
        <v>47643.640688807354</v>
      </c>
      <c r="I117" s="45">
        <v>65361.991262972842</v>
      </c>
      <c r="J117" s="45">
        <v>108782.32294860626</v>
      </c>
      <c r="K117" s="45">
        <v>229227.46990594539</v>
      </c>
      <c r="L117" s="23">
        <v>587373.96640684165</v>
      </c>
      <c r="M117" s="69">
        <v>817110.98171428579</v>
      </c>
      <c r="N117" s="68">
        <v>817110.98171428579</v>
      </c>
    </row>
    <row r="118" spans="2:14" x14ac:dyDescent="0.3">
      <c r="B118" s="5" t="s">
        <v>601</v>
      </c>
      <c r="C118" s="24">
        <v>10003.192393812709</v>
      </c>
      <c r="D118" s="24">
        <v>13779.184983333333</v>
      </c>
      <c r="E118" s="24">
        <v>18416.131218297105</v>
      </c>
      <c r="F118" s="24">
        <v>23821.609377882083</v>
      </c>
      <c r="G118" s="24">
        <v>33756.804528903573</v>
      </c>
      <c r="H118" s="57">
        <v>46379.272453947371</v>
      </c>
      <c r="I118" s="57">
        <v>73915.467236842116</v>
      </c>
      <c r="J118" s="57">
        <v>120607.36258893284</v>
      </c>
      <c r="K118" s="57">
        <v>295018.25617045461</v>
      </c>
      <c r="L118" s="24">
        <v>682275.96770562767</v>
      </c>
      <c r="M118" s="79">
        <v>881218.65952380945</v>
      </c>
      <c r="N118" s="84">
        <v>881218.65952380945</v>
      </c>
    </row>
    <row r="119" spans="2:14" x14ac:dyDescent="0.3">
      <c r="B119" s="29" t="s">
        <v>191</v>
      </c>
      <c r="C119" s="43">
        <f>+SUMPRODUCT(C120:C141,'III. Empleo'!C120:C141)/'III. Empleo'!C119</f>
        <v>11327.093409084662</v>
      </c>
      <c r="D119" s="43">
        <v>14844.105990853455</v>
      </c>
      <c r="E119" s="43">
        <f>+SUMPRODUCT(E120:E141,'III. Empleo'!E120:E141)/'III. Empleo'!E119</f>
        <v>19499.5338183696</v>
      </c>
      <c r="F119" s="43">
        <f>+SUMPRODUCT(F120:F141,'III. Empleo'!F120:F141)/'III. Empleo'!F119</f>
        <v>25772.634112050804</v>
      </c>
      <c r="G119" s="43">
        <f>+SUMPRODUCT(G120:G141,'III. Empleo'!G120:G141)/'III. Empleo'!G119</f>
        <v>36514.182321349697</v>
      </c>
      <c r="H119" s="43">
        <f>+SUMPRODUCT(H120:H141,'III. Empleo'!H120:H141)/'III. Empleo'!H119</f>
        <v>45240.336823546349</v>
      </c>
      <c r="I119" s="43">
        <f>+SUMPRODUCT(I120:I141,'III. Empleo'!I120:I141)/'III. Empleo'!I119</f>
        <v>61800.101396232916</v>
      </c>
      <c r="J119" s="43">
        <f>+SUMPRODUCT(J120:J141,'III. Empleo'!J120:J141)/'III. Empleo'!J119</f>
        <v>110710.16696867935</v>
      </c>
      <c r="K119" s="43">
        <f>+SUMPRODUCT(K120:K141,'III. Empleo'!K120:K141)/'III. Empleo'!K119</f>
        <v>244586.31760788502</v>
      </c>
      <c r="L119" s="43">
        <f>+SUMPRODUCT(L120:L141,'III. Empleo'!L120:L141)/'III. Empleo'!L119</f>
        <v>766366.02906351234</v>
      </c>
      <c r="M119" s="43">
        <f>+SUMPRODUCT(M120:M141,'III. Empleo'!M120:M141)/'III. Empleo'!M119</f>
        <v>1118849.0802934954</v>
      </c>
      <c r="N119" s="66">
        <f>+SUMPRODUCT(N120:N141,'III. Empleo'!N120:N141)/'III. Empleo'!N119</f>
        <v>1118849.0802934954</v>
      </c>
    </row>
    <row r="120" spans="2:14" x14ac:dyDescent="0.3">
      <c r="B120" s="3" t="s">
        <v>286</v>
      </c>
      <c r="C120" s="23">
        <v>10611.14375889455</v>
      </c>
      <c r="D120" s="23">
        <v>14489.558322609402</v>
      </c>
      <c r="E120" s="23">
        <v>22563.175478681853</v>
      </c>
      <c r="F120" s="23">
        <v>28125.755007363085</v>
      </c>
      <c r="G120" s="23">
        <v>33756.756177014679</v>
      </c>
      <c r="H120" s="45">
        <v>40117.12254231402</v>
      </c>
      <c r="I120" s="45">
        <v>50604.687234582387</v>
      </c>
      <c r="J120" s="45">
        <v>73810.336863863879</v>
      </c>
      <c r="K120" s="45">
        <v>139232.03286854352</v>
      </c>
      <c r="L120" s="23">
        <v>489767.3731300034</v>
      </c>
      <c r="M120" s="69">
        <v>789532.86503105622</v>
      </c>
      <c r="N120" s="68">
        <v>789532.86503105622</v>
      </c>
    </row>
    <row r="121" spans="2:14" x14ac:dyDescent="0.3">
      <c r="B121" s="3" t="s">
        <v>287</v>
      </c>
      <c r="C121" s="23">
        <v>11950.513617139821</v>
      </c>
      <c r="D121" s="23">
        <v>15682.942684963686</v>
      </c>
      <c r="E121" s="23">
        <v>21402.752153800724</v>
      </c>
      <c r="F121" s="23">
        <v>31691.494023543983</v>
      </c>
      <c r="G121" s="23">
        <v>52095.82531855812</v>
      </c>
      <c r="H121" s="45">
        <v>75262.538542013659</v>
      </c>
      <c r="I121" s="45">
        <v>104389.53442135527</v>
      </c>
      <c r="J121" s="45">
        <v>179785.46405319136</v>
      </c>
      <c r="K121" s="45">
        <v>391324.67995324236</v>
      </c>
      <c r="L121" s="23">
        <v>1263739.8515488</v>
      </c>
      <c r="M121" s="69">
        <v>1665073.2154166661</v>
      </c>
      <c r="N121" s="68">
        <v>1665073.2154166661</v>
      </c>
    </row>
    <row r="122" spans="2:14" x14ac:dyDescent="0.3">
      <c r="B122" s="3" t="s">
        <v>602</v>
      </c>
      <c r="C122" s="23">
        <v>12256.848063735177</v>
      </c>
      <c r="D122" s="23">
        <v>15821.597623247508</v>
      </c>
      <c r="E122" s="23">
        <v>20532.649770615564</v>
      </c>
      <c r="F122" s="23">
        <v>28235.34492971261</v>
      </c>
      <c r="G122" s="23">
        <v>45437.738624465819</v>
      </c>
      <c r="H122" s="45">
        <v>68697.493114597382</v>
      </c>
      <c r="I122" s="45">
        <v>96590.258785754733</v>
      </c>
      <c r="J122" s="45">
        <v>168438.18797032561</v>
      </c>
      <c r="K122" s="45">
        <v>380629.88556646579</v>
      </c>
      <c r="L122" s="23">
        <v>1271245.3804863908</v>
      </c>
      <c r="M122" s="69">
        <v>1658684.5267741932</v>
      </c>
      <c r="N122" s="68">
        <v>1658684.5267741932</v>
      </c>
    </row>
    <row r="123" spans="2:14" x14ac:dyDescent="0.3">
      <c r="B123" s="3" t="s">
        <v>288</v>
      </c>
      <c r="C123" s="23">
        <v>10987.359035870855</v>
      </c>
      <c r="D123" s="23">
        <v>14223.906804678887</v>
      </c>
      <c r="E123" s="23">
        <v>18287.82237651636</v>
      </c>
      <c r="F123" s="23">
        <v>24647.725778455206</v>
      </c>
      <c r="G123" s="23">
        <v>34744.83834297079</v>
      </c>
      <c r="H123" s="45">
        <v>42895.203993006049</v>
      </c>
      <c r="I123" s="45">
        <v>55472.830156145203</v>
      </c>
      <c r="J123" s="45">
        <v>110187.85209704807</v>
      </c>
      <c r="K123" s="45">
        <v>253294.305383948</v>
      </c>
      <c r="L123" s="23">
        <v>615855.14623957349</v>
      </c>
      <c r="M123" s="69">
        <v>840830.73517241376</v>
      </c>
      <c r="N123" s="68">
        <v>840830.73517241376</v>
      </c>
    </row>
    <row r="124" spans="2:14" x14ac:dyDescent="0.3">
      <c r="B124" s="3" t="s">
        <v>470</v>
      </c>
      <c r="C124" s="23">
        <v>10487.962413194444</v>
      </c>
      <c r="D124" s="23">
        <v>14228.125222222219</v>
      </c>
      <c r="E124" s="23">
        <v>18932.058583333335</v>
      </c>
      <c r="F124" s="23">
        <v>24491.841845238097</v>
      </c>
      <c r="G124" s="23">
        <v>31852.896338869468</v>
      </c>
      <c r="H124" s="45">
        <v>39470.813276515146</v>
      </c>
      <c r="I124" s="45">
        <v>61241.249863636367</v>
      </c>
      <c r="J124" s="45">
        <v>96800.476623015871</v>
      </c>
      <c r="K124" s="45">
        <v>155865.84035464536</v>
      </c>
      <c r="L124" s="23">
        <v>500838.1564102564</v>
      </c>
      <c r="M124" s="69">
        <v>709199.23307692306</v>
      </c>
      <c r="N124" s="68">
        <v>709199.23307692306</v>
      </c>
    </row>
    <row r="125" spans="2:14" x14ac:dyDescent="0.3">
      <c r="B125" s="3" t="s">
        <v>289</v>
      </c>
      <c r="C125" s="23">
        <v>12601.653529128193</v>
      </c>
      <c r="D125" s="23">
        <v>17449.83055790716</v>
      </c>
      <c r="E125" s="23">
        <v>21649.091751013311</v>
      </c>
      <c r="F125" s="23">
        <v>31103.005802867774</v>
      </c>
      <c r="G125" s="23">
        <v>39085.614734463532</v>
      </c>
      <c r="H125" s="45">
        <v>33545.196605466052</v>
      </c>
      <c r="I125" s="45">
        <v>64134.835296605423</v>
      </c>
      <c r="J125" s="45">
        <v>102054.51506143436</v>
      </c>
      <c r="K125" s="45">
        <v>227704.25771637369</v>
      </c>
      <c r="L125" s="23">
        <v>926365.92469081387</v>
      </c>
      <c r="M125" s="69">
        <v>1303431.7991836737</v>
      </c>
      <c r="N125" s="68">
        <v>1303431.7991836737</v>
      </c>
    </row>
    <row r="126" spans="2:14" x14ac:dyDescent="0.3">
      <c r="B126" s="3" t="s">
        <v>290</v>
      </c>
      <c r="C126" s="23">
        <v>11896.310371891113</v>
      </c>
      <c r="D126" s="23">
        <v>10512.109857090456</v>
      </c>
      <c r="E126" s="23">
        <v>15329.820594620425</v>
      </c>
      <c r="F126" s="23">
        <v>22192.415291195717</v>
      </c>
      <c r="G126" s="23">
        <v>31776.888474483363</v>
      </c>
      <c r="H126" s="45">
        <v>41862.174572318443</v>
      </c>
      <c r="I126" s="45">
        <v>63753.114548315796</v>
      </c>
      <c r="J126" s="45">
        <v>124930.77777749859</v>
      </c>
      <c r="K126" s="45">
        <v>234742.04768647009</v>
      </c>
      <c r="L126" s="23">
        <v>553565.60095334554</v>
      </c>
      <c r="M126" s="69">
        <v>812974.43832167808</v>
      </c>
      <c r="N126" s="68">
        <v>812974.43832167808</v>
      </c>
    </row>
    <row r="127" spans="2:14" x14ac:dyDescent="0.3">
      <c r="B127" s="3" t="s">
        <v>291</v>
      </c>
      <c r="C127" s="23">
        <v>22366.696319444443</v>
      </c>
      <c r="D127" s="23" t="s">
        <v>704</v>
      </c>
      <c r="E127" s="67">
        <v>0</v>
      </c>
      <c r="F127" s="67">
        <v>0</v>
      </c>
      <c r="G127" s="67">
        <v>0</v>
      </c>
      <c r="H127" s="67">
        <v>0</v>
      </c>
      <c r="I127" s="67">
        <v>0</v>
      </c>
      <c r="J127" s="67">
        <v>0</v>
      </c>
      <c r="K127" s="67">
        <v>0</v>
      </c>
      <c r="L127" s="67">
        <v>0</v>
      </c>
      <c r="M127" s="80">
        <v>0</v>
      </c>
      <c r="N127" s="86">
        <v>0</v>
      </c>
    </row>
    <row r="128" spans="2:14" x14ac:dyDescent="0.3">
      <c r="B128" s="3" t="s">
        <v>292</v>
      </c>
      <c r="C128" s="23">
        <v>12437.007859429325</v>
      </c>
      <c r="D128" s="23">
        <v>18107.419637435469</v>
      </c>
      <c r="E128" s="23">
        <v>23066.998618332469</v>
      </c>
      <c r="F128" s="23">
        <v>28925.053629506434</v>
      </c>
      <c r="G128" s="23">
        <v>38504.003753497913</v>
      </c>
      <c r="H128" s="45">
        <v>49755.836454794357</v>
      </c>
      <c r="I128" s="45">
        <v>65737.286473028958</v>
      </c>
      <c r="J128" s="45">
        <v>106000.8884606542</v>
      </c>
      <c r="K128" s="45">
        <v>194811.0289749107</v>
      </c>
      <c r="L128" s="23">
        <v>751436.80087045475</v>
      </c>
      <c r="M128" s="69">
        <v>1351988.0081447964</v>
      </c>
      <c r="N128" s="68">
        <v>1351988.0081447964</v>
      </c>
    </row>
    <row r="129" spans="2:14" x14ac:dyDescent="0.3">
      <c r="B129" s="3" t="s">
        <v>293</v>
      </c>
      <c r="C129" s="23">
        <v>7633.2417107272258</v>
      </c>
      <c r="D129" s="23">
        <v>9386.5305650516148</v>
      </c>
      <c r="E129" s="23">
        <v>13513.540576865322</v>
      </c>
      <c r="F129" s="23">
        <v>19055.720091703351</v>
      </c>
      <c r="G129" s="23">
        <v>24061.329084422421</v>
      </c>
      <c r="H129" s="45">
        <v>33641.938773349437</v>
      </c>
      <c r="I129" s="45">
        <v>45157.541552483257</v>
      </c>
      <c r="J129" s="45">
        <v>66360.012181945509</v>
      </c>
      <c r="K129" s="45">
        <v>121347.07827530814</v>
      </c>
      <c r="L129" s="23">
        <v>375766.01706872793</v>
      </c>
      <c r="M129" s="69">
        <v>847886.32250000013</v>
      </c>
      <c r="N129" s="68">
        <v>847886.32250000013</v>
      </c>
    </row>
    <row r="130" spans="2:14" x14ac:dyDescent="0.3">
      <c r="B130" s="3" t="s">
        <v>471</v>
      </c>
      <c r="C130" s="23">
        <v>6050.263593749999</v>
      </c>
      <c r="D130" s="23">
        <v>8921.9184004629624</v>
      </c>
      <c r="E130" s="23">
        <v>12818.333888888885</v>
      </c>
      <c r="F130" s="23">
        <v>18948.344343681914</v>
      </c>
      <c r="G130" s="23">
        <v>22793.153220744338</v>
      </c>
      <c r="H130" s="45">
        <v>27080.707442358365</v>
      </c>
      <c r="I130" s="45">
        <v>43967.773235897439</v>
      </c>
      <c r="J130" s="45">
        <v>58426.245776353266</v>
      </c>
      <c r="K130" s="45">
        <v>89400.79187874544</v>
      </c>
      <c r="L130" s="23">
        <v>272157.8867114223</v>
      </c>
      <c r="M130" s="69">
        <v>1065417.6680000003</v>
      </c>
      <c r="N130" s="68">
        <v>1065417.6680000003</v>
      </c>
    </row>
    <row r="131" spans="2:14" x14ac:dyDescent="0.3">
      <c r="B131" s="3" t="s">
        <v>473</v>
      </c>
      <c r="C131" s="23">
        <v>9921.0389874213233</v>
      </c>
      <c r="D131" s="23">
        <v>12094.008023017765</v>
      </c>
      <c r="E131" s="23">
        <v>15999.953474598282</v>
      </c>
      <c r="F131" s="23">
        <v>19812.722576161334</v>
      </c>
      <c r="G131" s="23">
        <v>28307.53220880896</v>
      </c>
      <c r="H131" s="45">
        <v>36862.592882275618</v>
      </c>
      <c r="I131" s="45">
        <v>60492.480053190258</v>
      </c>
      <c r="J131" s="45">
        <v>117472.36322224473</v>
      </c>
      <c r="K131" s="45">
        <v>240036.22858331367</v>
      </c>
      <c r="L131" s="23">
        <v>585162.92146407696</v>
      </c>
      <c r="M131" s="69">
        <v>871905.37443113746</v>
      </c>
      <c r="N131" s="68">
        <v>871905.37443113746</v>
      </c>
    </row>
    <row r="132" spans="2:14" x14ac:dyDescent="0.3">
      <c r="B132" s="3" t="s">
        <v>603</v>
      </c>
      <c r="C132" s="23">
        <v>6120.6305991626696</v>
      </c>
      <c r="D132" s="23">
        <v>7941.430631313131</v>
      </c>
      <c r="E132" s="23">
        <v>11064.022067368802</v>
      </c>
      <c r="F132" s="23">
        <v>12837.463390754978</v>
      </c>
      <c r="G132" s="23">
        <v>21091.784713622292</v>
      </c>
      <c r="H132" s="45">
        <v>30232.695423567377</v>
      </c>
      <c r="I132" s="45">
        <v>44744.616795634931</v>
      </c>
      <c r="J132" s="45">
        <v>88203.234772005177</v>
      </c>
      <c r="K132" s="45">
        <v>176603.11729807282</v>
      </c>
      <c r="L132" s="23">
        <v>516594.96640866646</v>
      </c>
      <c r="M132" s="69">
        <v>741594.74606060598</v>
      </c>
      <c r="N132" s="83">
        <v>741594.74606060598</v>
      </c>
    </row>
    <row r="133" spans="2:14" x14ac:dyDescent="0.3">
      <c r="B133" s="3" t="s">
        <v>474</v>
      </c>
      <c r="C133" s="23">
        <v>6153.8962119658127</v>
      </c>
      <c r="D133" s="23">
        <v>10173.829614673914</v>
      </c>
      <c r="E133" s="23">
        <v>11896.295424939613</v>
      </c>
      <c r="F133" s="23">
        <v>21352.938576388889</v>
      </c>
      <c r="G133" s="23">
        <v>34359.507263463172</v>
      </c>
      <c r="H133" s="45">
        <v>35110.907462606832</v>
      </c>
      <c r="I133" s="45">
        <v>39858.098194444443</v>
      </c>
      <c r="J133" s="45">
        <v>63583.078656263715</v>
      </c>
      <c r="K133" s="45">
        <v>126566.0555808081</v>
      </c>
      <c r="L133" s="23">
        <v>361627.1625757576</v>
      </c>
      <c r="M133" s="69">
        <v>567589.03636363626</v>
      </c>
      <c r="N133" s="68">
        <v>567589.03636363626</v>
      </c>
    </row>
    <row r="134" spans="2:14" x14ac:dyDescent="0.3">
      <c r="B134" s="3" t="s">
        <v>294</v>
      </c>
      <c r="C134" s="23">
        <v>10568.641232400978</v>
      </c>
      <c r="D134" s="23">
        <v>15362.128820074611</v>
      </c>
      <c r="E134" s="23">
        <v>20071.790345226302</v>
      </c>
      <c r="F134" s="23">
        <v>26125.910311410971</v>
      </c>
      <c r="G134" s="23">
        <v>36146.17083238058</v>
      </c>
      <c r="H134" s="45">
        <v>42210.942967137526</v>
      </c>
      <c r="I134" s="45">
        <v>52434.459901079739</v>
      </c>
      <c r="J134" s="45">
        <v>89761.501097689266</v>
      </c>
      <c r="K134" s="45">
        <v>202261.64034445339</v>
      </c>
      <c r="L134" s="23">
        <v>789301.29481467756</v>
      </c>
      <c r="M134" s="69">
        <v>1243299.9035384611</v>
      </c>
      <c r="N134" s="68">
        <v>1243299.9035384611</v>
      </c>
    </row>
    <row r="135" spans="2:14" x14ac:dyDescent="0.3">
      <c r="B135" s="3" t="s">
        <v>295</v>
      </c>
      <c r="C135" s="23">
        <v>10359.797705312549</v>
      </c>
      <c r="D135" s="23">
        <v>13695.442737711674</v>
      </c>
      <c r="E135" s="23">
        <v>17838.8184884238</v>
      </c>
      <c r="F135" s="23">
        <v>22462.401056549552</v>
      </c>
      <c r="G135" s="23">
        <v>26433.972918151372</v>
      </c>
      <c r="H135" s="45">
        <v>33802.539263348015</v>
      </c>
      <c r="I135" s="45">
        <v>53371.899995233245</v>
      </c>
      <c r="J135" s="45">
        <v>84118.052267749139</v>
      </c>
      <c r="K135" s="45">
        <v>163761.69638386523</v>
      </c>
      <c r="L135" s="23">
        <v>384073.4398547188</v>
      </c>
      <c r="M135" s="69">
        <v>612644.16023529461</v>
      </c>
      <c r="N135" s="68">
        <v>612644.16023529461</v>
      </c>
    </row>
    <row r="136" spans="2:14" x14ac:dyDescent="0.3">
      <c r="B136" s="3" t="s">
        <v>296</v>
      </c>
      <c r="C136" s="23">
        <v>11044.795826048952</v>
      </c>
      <c r="D136" s="23">
        <v>15620.395274835331</v>
      </c>
      <c r="E136" s="23">
        <v>21379.030366415118</v>
      </c>
      <c r="F136" s="23">
        <v>29364.111229743448</v>
      </c>
      <c r="G136" s="23">
        <v>39864.803633017771</v>
      </c>
      <c r="H136" s="45">
        <v>48161.680767919192</v>
      </c>
      <c r="I136" s="45">
        <v>70931.845371394578</v>
      </c>
      <c r="J136" s="45">
        <v>108954.49540479264</v>
      </c>
      <c r="K136" s="45">
        <v>187886.79006871194</v>
      </c>
      <c r="L136" s="23">
        <v>616808.77026248211</v>
      </c>
      <c r="M136" s="69">
        <v>1030929.0663999998</v>
      </c>
      <c r="N136" s="68">
        <v>1030929.0663999998</v>
      </c>
    </row>
    <row r="137" spans="2:14" x14ac:dyDescent="0.3">
      <c r="B137" s="3" t="s">
        <v>297</v>
      </c>
      <c r="C137" s="23">
        <v>12711.832753671069</v>
      </c>
      <c r="D137" s="23">
        <v>16225.662727371653</v>
      </c>
      <c r="E137" s="23">
        <v>21389.042127861616</v>
      </c>
      <c r="F137" s="23">
        <v>27416.210696399212</v>
      </c>
      <c r="G137" s="23">
        <v>40390.873732793298</v>
      </c>
      <c r="H137" s="45">
        <v>48375.477239660795</v>
      </c>
      <c r="I137" s="45">
        <v>62253.223386045742</v>
      </c>
      <c r="J137" s="45">
        <v>118314.43873200938</v>
      </c>
      <c r="K137" s="45">
        <v>281889.28090409079</v>
      </c>
      <c r="L137" s="23">
        <v>904935.56015182834</v>
      </c>
      <c r="M137" s="69">
        <v>1273561.2223507196</v>
      </c>
      <c r="N137" s="68">
        <v>1273561.2223507196</v>
      </c>
    </row>
    <row r="138" spans="2:14" x14ac:dyDescent="0.3">
      <c r="B138" s="3" t="s">
        <v>298</v>
      </c>
      <c r="C138" s="23">
        <v>7630.5781856608346</v>
      </c>
      <c r="D138" s="23">
        <v>12000.322311323405</v>
      </c>
      <c r="E138" s="23">
        <v>16227.559501310388</v>
      </c>
      <c r="F138" s="23">
        <v>20947.327051297951</v>
      </c>
      <c r="G138" s="23">
        <v>29625.447512067796</v>
      </c>
      <c r="H138" s="45">
        <v>42582.479881876352</v>
      </c>
      <c r="I138" s="45">
        <v>66277.753530880727</v>
      </c>
      <c r="J138" s="45">
        <v>112420.92812270211</v>
      </c>
      <c r="K138" s="45">
        <v>262994.13422123255</v>
      </c>
      <c r="L138" s="23">
        <v>886604.51816931891</v>
      </c>
      <c r="M138" s="69">
        <v>1238212.6683333335</v>
      </c>
      <c r="N138" s="83">
        <v>1238212.6683333335</v>
      </c>
    </row>
    <row r="139" spans="2:14" x14ac:dyDescent="0.3">
      <c r="B139" s="3" t="s">
        <v>679</v>
      </c>
      <c r="C139" s="23">
        <v>5664.7260818713439</v>
      </c>
      <c r="D139" s="23">
        <v>7050.6384022904485</v>
      </c>
      <c r="E139" s="23">
        <v>10141.570208333333</v>
      </c>
      <c r="F139" s="23">
        <v>11186.509241053389</v>
      </c>
      <c r="G139" s="23">
        <v>13112.123496296297</v>
      </c>
      <c r="H139" s="45">
        <v>15014.333045267098</v>
      </c>
      <c r="I139" s="45">
        <v>27919.373790776848</v>
      </c>
      <c r="J139" s="45">
        <v>44088.239759960423</v>
      </c>
      <c r="K139" s="45">
        <v>140037.67372762554</v>
      </c>
      <c r="L139" s="23">
        <v>336290.18784782576</v>
      </c>
      <c r="M139" s="69">
        <v>515024.72839999996</v>
      </c>
      <c r="N139" s="68">
        <v>515024.72839999996</v>
      </c>
    </row>
    <row r="140" spans="2:14" x14ac:dyDescent="0.3">
      <c r="B140" s="3" t="s">
        <v>476</v>
      </c>
      <c r="C140" s="23">
        <v>7845.2521292636484</v>
      </c>
      <c r="D140" s="23">
        <v>9866.7236043555331</v>
      </c>
      <c r="E140" s="23">
        <v>11922.071009482972</v>
      </c>
      <c r="F140" s="23">
        <v>17758.746280068553</v>
      </c>
      <c r="G140" s="23">
        <v>23918.537653701846</v>
      </c>
      <c r="H140" s="45">
        <v>25037.957002931074</v>
      </c>
      <c r="I140" s="45">
        <v>39732.920767455951</v>
      </c>
      <c r="J140" s="45">
        <v>72160.732355692307</v>
      </c>
      <c r="K140" s="45">
        <v>157792.23276959502</v>
      </c>
      <c r="L140" s="23">
        <v>348198.63173850655</v>
      </c>
      <c r="M140" s="69">
        <v>533498.63845238101</v>
      </c>
      <c r="N140" s="68">
        <v>533498.63845238101</v>
      </c>
    </row>
    <row r="141" spans="2:14" x14ac:dyDescent="0.3">
      <c r="B141" s="3" t="s">
        <v>681</v>
      </c>
      <c r="C141" s="23">
        <v>9833.8796860496859</v>
      </c>
      <c r="D141" s="23">
        <v>11986.102982371793</v>
      </c>
      <c r="E141" s="23">
        <v>15888.169341485212</v>
      </c>
      <c r="F141" s="23">
        <v>20004.084710960964</v>
      </c>
      <c r="G141" s="23">
        <v>28419.462658100263</v>
      </c>
      <c r="H141" s="45">
        <v>39903.688086583927</v>
      </c>
      <c r="I141" s="45">
        <v>56456.338975325052</v>
      </c>
      <c r="J141" s="45">
        <v>95345.285803161096</v>
      </c>
      <c r="K141" s="45">
        <v>220002.45550925986</v>
      </c>
      <c r="L141" s="23">
        <v>702840.89021050942</v>
      </c>
      <c r="M141" s="69">
        <v>1031413.0567567566</v>
      </c>
      <c r="N141" s="68">
        <v>1031413.0567567566</v>
      </c>
    </row>
    <row r="142" spans="2:14" x14ac:dyDescent="0.3">
      <c r="B142" s="29" t="s">
        <v>192</v>
      </c>
      <c r="C142" s="43">
        <f>+SUMPRODUCT(C143:C165,'III. Empleo'!C143:C165)/'III. Empleo'!C142</f>
        <v>13395.754550630554</v>
      </c>
      <c r="D142" s="43">
        <f>+SUMPRODUCT(D143:D165,'III. Empleo'!D143:D165)/'III. Empleo'!D142</f>
        <v>18482.062518709408</v>
      </c>
      <c r="E142" s="43">
        <f>+SUMPRODUCT(E143:E165,'III. Empleo'!E143:E165)/'III. Empleo'!E142</f>
        <v>25199.700815254222</v>
      </c>
      <c r="F142" s="43">
        <f>+SUMPRODUCT(F143:F165,'III. Empleo'!F143:F165)/'III. Empleo'!F142</f>
        <v>30258.17570569467</v>
      </c>
      <c r="G142" s="43">
        <f>+SUMPRODUCT(G143:G165,'III. Empleo'!G143:G165)/'III. Empleo'!G142</f>
        <v>39848.396978862649</v>
      </c>
      <c r="H142" s="56">
        <f>+SUMPRODUCT(H143:H165,'III. Empleo'!H143:H165)/'III. Empleo'!H142</f>
        <v>52927.286691041518</v>
      </c>
      <c r="I142" s="56">
        <f>+SUMPRODUCT(I143:I165,'III. Empleo'!I143:I165)/'III. Empleo'!I142</f>
        <v>73863.482927693563</v>
      </c>
      <c r="J142" s="56">
        <f>+SUMPRODUCT(J143:J165,'III. Empleo'!J143:J165)/'III. Empleo'!J142</f>
        <v>126729.58374215038</v>
      </c>
      <c r="K142" s="56">
        <f>+SUMPRODUCT(K143:K165,'III. Empleo'!K143:K165)/'III. Empleo'!K142</f>
        <v>292375.18736060092</v>
      </c>
      <c r="L142" s="43">
        <f>+SUMPRODUCT(L143:L165,'III. Empleo'!L143:L165)/'III. Empleo'!L142</f>
        <v>929989.14877702179</v>
      </c>
      <c r="M142" s="43">
        <f>+SUMPRODUCT(M143:M165,'III. Empleo'!M143:M165)/'III. Empleo'!M142</f>
        <v>1374677.9871866102</v>
      </c>
      <c r="N142" s="82">
        <f>+SUMPRODUCT(N143:N165,'III. Empleo'!N143:N165)/'III. Empleo'!N142</f>
        <v>1374677.9871866102</v>
      </c>
    </row>
    <row r="143" spans="2:14" x14ac:dyDescent="0.3">
      <c r="B143" s="3" t="s">
        <v>299</v>
      </c>
      <c r="C143" s="23">
        <v>10081.850326377205</v>
      </c>
      <c r="D143" s="23">
        <v>13246.206526422708</v>
      </c>
      <c r="E143" s="23">
        <v>16367.263166028022</v>
      </c>
      <c r="F143" s="23">
        <v>21618.399626847084</v>
      </c>
      <c r="G143" s="23">
        <v>30218.205492180921</v>
      </c>
      <c r="H143" s="45">
        <v>39874.635249779123</v>
      </c>
      <c r="I143" s="45">
        <v>60012.41414732967</v>
      </c>
      <c r="J143" s="45">
        <v>94177.656889920938</v>
      </c>
      <c r="K143" s="45">
        <v>217891.99941971817</v>
      </c>
      <c r="L143" s="23">
        <v>495855.05893567501</v>
      </c>
      <c r="M143" s="69">
        <v>708902.07586206857</v>
      </c>
      <c r="N143" s="68">
        <v>708902.07586206857</v>
      </c>
    </row>
    <row r="144" spans="2:14" x14ac:dyDescent="0.3">
      <c r="B144" s="3" t="s">
        <v>300</v>
      </c>
      <c r="C144" s="23">
        <v>8981.9500959628713</v>
      </c>
      <c r="D144" s="23">
        <v>12617.774684522452</v>
      </c>
      <c r="E144" s="23">
        <v>17338.498943677321</v>
      </c>
      <c r="F144" s="23">
        <v>22080.594610920263</v>
      </c>
      <c r="G144" s="23">
        <v>33104.189146606324</v>
      </c>
      <c r="H144" s="45">
        <v>46882.63381569949</v>
      </c>
      <c r="I144" s="45">
        <v>65486.840219031357</v>
      </c>
      <c r="J144" s="45">
        <v>107593.53887480088</v>
      </c>
      <c r="K144" s="45">
        <v>229614.00901539563</v>
      </c>
      <c r="L144" s="23">
        <v>617539.41198233352</v>
      </c>
      <c r="M144" s="69">
        <v>977288.10344262281</v>
      </c>
      <c r="N144" s="68">
        <v>977288.10344262281</v>
      </c>
    </row>
    <row r="145" spans="2:14" x14ac:dyDescent="0.3">
      <c r="B145" s="3" t="s">
        <v>301</v>
      </c>
      <c r="C145" s="23">
        <v>8692.1078226780774</v>
      </c>
      <c r="D145" s="23">
        <v>11524.361894960342</v>
      </c>
      <c r="E145" s="23">
        <v>14992.483065212264</v>
      </c>
      <c r="F145" s="23">
        <v>18965.08880272532</v>
      </c>
      <c r="G145" s="23">
        <v>26313.497186028751</v>
      </c>
      <c r="H145" s="45">
        <v>36315.105255365517</v>
      </c>
      <c r="I145" s="45">
        <v>53835.029085011425</v>
      </c>
      <c r="J145" s="45">
        <v>95742.574488012004</v>
      </c>
      <c r="K145" s="45">
        <v>231220.61136726942</v>
      </c>
      <c r="L145" s="23">
        <v>800923.12102600129</v>
      </c>
      <c r="M145" s="69">
        <v>1119557.553563219</v>
      </c>
      <c r="N145" s="68">
        <v>1119557.553563219</v>
      </c>
    </row>
    <row r="146" spans="2:14" x14ac:dyDescent="0.3">
      <c r="B146" s="3" t="s">
        <v>302</v>
      </c>
      <c r="C146" s="23">
        <v>6682.2256285602125</v>
      </c>
      <c r="D146" s="23">
        <v>9378.498223435121</v>
      </c>
      <c r="E146" s="23">
        <v>12703.583985338519</v>
      </c>
      <c r="F146" s="23">
        <v>18208.61153266114</v>
      </c>
      <c r="G146" s="23">
        <v>23213.803723557823</v>
      </c>
      <c r="H146" s="45">
        <v>35272.731556545688</v>
      </c>
      <c r="I146" s="45">
        <v>53948.382637020288</v>
      </c>
      <c r="J146" s="45">
        <v>79314.796948538409</v>
      </c>
      <c r="K146" s="45">
        <v>146062.70933045071</v>
      </c>
      <c r="L146" s="23">
        <v>387919.15735294885</v>
      </c>
      <c r="M146" s="69">
        <v>625532.3719230768</v>
      </c>
      <c r="N146" s="68">
        <v>625532.3719230768</v>
      </c>
    </row>
    <row r="147" spans="2:14" x14ac:dyDescent="0.3">
      <c r="B147" s="3" t="s">
        <v>303</v>
      </c>
      <c r="C147" s="23">
        <v>10085.173654600434</v>
      </c>
      <c r="D147" s="23">
        <v>12995.934327485376</v>
      </c>
      <c r="E147" s="23">
        <v>16354.265427954904</v>
      </c>
      <c r="F147" s="23">
        <v>24131.796025528431</v>
      </c>
      <c r="G147" s="23">
        <v>32804.792307925039</v>
      </c>
      <c r="H147" s="45">
        <v>44196.616490001084</v>
      </c>
      <c r="I147" s="45">
        <v>70860.803279733387</v>
      </c>
      <c r="J147" s="45">
        <v>124908.78464664034</v>
      </c>
      <c r="K147" s="45">
        <v>268715.44163440057</v>
      </c>
      <c r="L147" s="23">
        <v>784677.7424785156</v>
      </c>
      <c r="M147" s="69">
        <v>1065085.8792982458</v>
      </c>
      <c r="N147" s="68">
        <v>1065085.8792982458</v>
      </c>
    </row>
    <row r="148" spans="2:14" x14ac:dyDescent="0.3">
      <c r="B148" s="3" t="s">
        <v>604</v>
      </c>
      <c r="C148" s="23">
        <v>8996.4895056816549</v>
      </c>
      <c r="D148" s="23">
        <v>11460.145763506795</v>
      </c>
      <c r="E148" s="23">
        <v>17646.582616805026</v>
      </c>
      <c r="F148" s="23">
        <v>21041.759559232447</v>
      </c>
      <c r="G148" s="23">
        <v>30238.591380208334</v>
      </c>
      <c r="H148" s="45">
        <v>44015.183286333246</v>
      </c>
      <c r="I148" s="45">
        <v>67246.293132183899</v>
      </c>
      <c r="J148" s="45">
        <v>116131.5691291624</v>
      </c>
      <c r="K148" s="45">
        <v>276067.68942972459</v>
      </c>
      <c r="L148" s="23">
        <v>750187.4437884615</v>
      </c>
      <c r="M148" s="69">
        <v>1051692.3104166666</v>
      </c>
      <c r="N148" s="68">
        <v>1051692.3104166666</v>
      </c>
    </row>
    <row r="149" spans="2:14" x14ac:dyDescent="0.3">
      <c r="B149" s="3" t="s">
        <v>305</v>
      </c>
      <c r="C149" s="23">
        <v>4116.1972028754508</v>
      </c>
      <c r="D149" s="23">
        <v>6469.0562918871256</v>
      </c>
      <c r="E149" s="23">
        <v>9110.4247088578741</v>
      </c>
      <c r="F149" s="23">
        <v>12099.913369518945</v>
      </c>
      <c r="G149" s="23">
        <v>18444.317850354561</v>
      </c>
      <c r="H149" s="45">
        <v>30335.757484487014</v>
      </c>
      <c r="I149" s="45">
        <v>51222.130073228887</v>
      </c>
      <c r="J149" s="45">
        <v>89778.207673158802</v>
      </c>
      <c r="K149" s="45">
        <v>207457.55122318011</v>
      </c>
      <c r="L149" s="23">
        <v>570080.86133698456</v>
      </c>
      <c r="M149" s="69">
        <v>816911.41444444435</v>
      </c>
      <c r="N149" s="68">
        <v>816911.41444444435</v>
      </c>
    </row>
    <row r="150" spans="2:14" x14ac:dyDescent="0.3">
      <c r="B150" s="3" t="s">
        <v>306</v>
      </c>
      <c r="C150" s="23">
        <v>6556.6512912929002</v>
      </c>
      <c r="D150" s="23">
        <v>8765.3994818046685</v>
      </c>
      <c r="E150" s="23">
        <v>11826.52579130519</v>
      </c>
      <c r="F150" s="23">
        <v>14383.181082467823</v>
      </c>
      <c r="G150" s="23">
        <v>22640.467011106262</v>
      </c>
      <c r="H150" s="45">
        <v>31792.023803912143</v>
      </c>
      <c r="I150" s="45">
        <v>42005.67866635188</v>
      </c>
      <c r="J150" s="45">
        <v>62906.101714082499</v>
      </c>
      <c r="K150" s="45">
        <v>125604.65497273589</v>
      </c>
      <c r="L150" s="23">
        <v>350746.9864766614</v>
      </c>
      <c r="M150" s="69">
        <v>517881.9126470589</v>
      </c>
      <c r="N150" s="68">
        <v>517881.9126470589</v>
      </c>
    </row>
    <row r="151" spans="2:14" x14ac:dyDescent="0.3">
      <c r="B151" s="3" t="s">
        <v>307</v>
      </c>
      <c r="C151" s="23">
        <v>12261.398867465328</v>
      </c>
      <c r="D151" s="23">
        <v>16296.337792994549</v>
      </c>
      <c r="E151" s="23">
        <v>21215.312850463022</v>
      </c>
      <c r="F151" s="23">
        <v>26489.413048121987</v>
      </c>
      <c r="G151" s="23">
        <v>27251.353950602454</v>
      </c>
      <c r="H151" s="45">
        <v>38050.25591282604</v>
      </c>
      <c r="I151" s="45">
        <v>58379.478694392135</v>
      </c>
      <c r="J151" s="45">
        <v>97230.414311809349</v>
      </c>
      <c r="K151" s="45">
        <v>235925.95330054502</v>
      </c>
      <c r="L151" s="23">
        <v>936495.99130781554</v>
      </c>
      <c r="M151" s="69">
        <v>1277807.20262069</v>
      </c>
      <c r="N151" s="68">
        <v>1277807.20262069</v>
      </c>
    </row>
    <row r="152" spans="2:14" x14ac:dyDescent="0.3">
      <c r="B152" s="3" t="s">
        <v>308</v>
      </c>
      <c r="C152" s="23">
        <v>9983.187114805909</v>
      </c>
      <c r="D152" s="23">
        <v>13367.380799098908</v>
      </c>
      <c r="E152" s="23">
        <v>18140.077352833247</v>
      </c>
      <c r="F152" s="23">
        <v>21923.588640764036</v>
      </c>
      <c r="G152" s="23">
        <v>31208.707298928115</v>
      </c>
      <c r="H152" s="45">
        <v>47387.13072690936</v>
      </c>
      <c r="I152" s="45">
        <v>62269.643016910908</v>
      </c>
      <c r="J152" s="45">
        <v>93291.636983929478</v>
      </c>
      <c r="K152" s="45">
        <v>247939.09973455544</v>
      </c>
      <c r="L152" s="23">
        <v>568263.32797284017</v>
      </c>
      <c r="M152" s="69">
        <v>848612.70712121192</v>
      </c>
      <c r="N152" s="68">
        <v>848612.70712121192</v>
      </c>
    </row>
    <row r="153" spans="2:14" x14ac:dyDescent="0.3">
      <c r="B153" s="3" t="s">
        <v>309</v>
      </c>
      <c r="C153" s="23">
        <v>7685.8394063390324</v>
      </c>
      <c r="D153" s="23">
        <v>10035.829187043821</v>
      </c>
      <c r="E153" s="23">
        <v>13600.506402794739</v>
      </c>
      <c r="F153" s="23">
        <v>17444.424511830493</v>
      </c>
      <c r="G153" s="23">
        <v>24508.253209154351</v>
      </c>
      <c r="H153" s="45">
        <v>34610.420292464878</v>
      </c>
      <c r="I153" s="45">
        <v>51404.096669973551</v>
      </c>
      <c r="J153" s="45">
        <v>82700.908782764702</v>
      </c>
      <c r="K153" s="45">
        <v>177555.29567188982</v>
      </c>
      <c r="L153" s="23">
        <v>431706.55990072602</v>
      </c>
      <c r="M153" s="69">
        <v>551777.61727272731</v>
      </c>
      <c r="N153" s="68">
        <v>551777.61727272731</v>
      </c>
    </row>
    <row r="154" spans="2:14" x14ac:dyDescent="0.3">
      <c r="B154" s="3" t="s">
        <v>310</v>
      </c>
      <c r="C154" s="23">
        <v>13098.744638606177</v>
      </c>
      <c r="D154" s="23">
        <v>17505.070761425974</v>
      </c>
      <c r="E154" s="23">
        <v>24913.447544052658</v>
      </c>
      <c r="F154" s="23">
        <v>30700.633710517479</v>
      </c>
      <c r="G154" s="23">
        <v>43433.499746507412</v>
      </c>
      <c r="H154" s="45">
        <v>61130.08041493054</v>
      </c>
      <c r="I154" s="45">
        <v>84546.696590221778</v>
      </c>
      <c r="J154" s="45">
        <v>134666.20219926076</v>
      </c>
      <c r="K154" s="45">
        <v>297888.07658841694</v>
      </c>
      <c r="L154" s="23">
        <v>924873.68496310536</v>
      </c>
      <c r="M154" s="69">
        <v>1441807.7649999999</v>
      </c>
      <c r="N154" s="68">
        <v>1441807.7649999999</v>
      </c>
    </row>
    <row r="155" spans="2:14" x14ac:dyDescent="0.3">
      <c r="B155" s="3" t="s">
        <v>606</v>
      </c>
      <c r="C155" s="23">
        <v>8662.7404171482012</v>
      </c>
      <c r="D155" s="23">
        <v>13026.618601228454</v>
      </c>
      <c r="E155" s="23">
        <v>15795.858113529015</v>
      </c>
      <c r="F155" s="23">
        <v>20696.023570742032</v>
      </c>
      <c r="G155" s="23">
        <v>29405.774227572107</v>
      </c>
      <c r="H155" s="45">
        <v>41641.010813690475</v>
      </c>
      <c r="I155" s="45">
        <v>73371.36672946508</v>
      </c>
      <c r="J155" s="45">
        <v>124518.71891729227</v>
      </c>
      <c r="K155" s="45">
        <v>258659.29028671017</v>
      </c>
      <c r="L155" s="23">
        <v>632975.66435440688</v>
      </c>
      <c r="M155" s="69">
        <v>977286.83861111139</v>
      </c>
      <c r="N155" s="68">
        <v>977286.83861111139</v>
      </c>
    </row>
    <row r="156" spans="2:14" x14ac:dyDescent="0.3">
      <c r="B156" s="3" t="s">
        <v>607</v>
      </c>
      <c r="C156" s="23">
        <v>6552.7827379115397</v>
      </c>
      <c r="D156" s="23">
        <v>10132.380287487857</v>
      </c>
      <c r="E156" s="23">
        <v>13520.246154154365</v>
      </c>
      <c r="F156" s="23">
        <v>16948.516716401762</v>
      </c>
      <c r="G156" s="23">
        <v>25857.29766993946</v>
      </c>
      <c r="H156" s="45">
        <v>36793.241686345784</v>
      </c>
      <c r="I156" s="45">
        <v>55441.368659387925</v>
      </c>
      <c r="J156" s="45">
        <v>85260.503179882624</v>
      </c>
      <c r="K156" s="45">
        <v>194621.78444355217</v>
      </c>
      <c r="L156" s="23">
        <v>625907.47660372104</v>
      </c>
      <c r="M156" s="69">
        <v>891504.21031250013</v>
      </c>
      <c r="N156" s="68">
        <v>891504.21031250013</v>
      </c>
    </row>
    <row r="157" spans="2:14" x14ac:dyDescent="0.3">
      <c r="B157" s="3" t="s">
        <v>608</v>
      </c>
      <c r="C157" s="23">
        <v>7503.941845760236</v>
      </c>
      <c r="D157" s="23">
        <v>10374.237864923749</v>
      </c>
      <c r="E157" s="23">
        <v>12819.598432539684</v>
      </c>
      <c r="F157" s="23">
        <v>16517.283625957378</v>
      </c>
      <c r="G157" s="23">
        <v>26775.901575854699</v>
      </c>
      <c r="H157" s="45">
        <v>39228.675465964596</v>
      </c>
      <c r="I157" s="45">
        <v>49064.810568260931</v>
      </c>
      <c r="J157" s="45">
        <v>69288.34095975419</v>
      </c>
      <c r="K157" s="45">
        <v>157153.03214646463</v>
      </c>
      <c r="L157" s="23">
        <v>468400.29029479576</v>
      </c>
      <c r="M157" s="69">
        <v>634226.24590909097</v>
      </c>
      <c r="N157" s="68">
        <v>634226.24590909097</v>
      </c>
    </row>
    <row r="158" spans="2:14" x14ac:dyDescent="0.3">
      <c r="B158" s="3" t="s">
        <v>311</v>
      </c>
      <c r="C158" s="23">
        <v>14370.871745098595</v>
      </c>
      <c r="D158" s="23">
        <v>19888.41038864907</v>
      </c>
      <c r="E158" s="23">
        <v>27881.707421383588</v>
      </c>
      <c r="F158" s="23">
        <v>32618.908286055568</v>
      </c>
      <c r="G158" s="23">
        <v>41321.895279980054</v>
      </c>
      <c r="H158" s="45">
        <v>55241.381811581006</v>
      </c>
      <c r="I158" s="45">
        <v>72640.967359614631</v>
      </c>
      <c r="J158" s="45">
        <v>131792.00361536641</v>
      </c>
      <c r="K158" s="45">
        <v>312250.08888165333</v>
      </c>
      <c r="L158" s="23">
        <v>1123102.9944386433</v>
      </c>
      <c r="M158" s="69">
        <v>1649629.024611355</v>
      </c>
      <c r="N158" s="68">
        <v>1649629.024611355</v>
      </c>
    </row>
    <row r="159" spans="2:14" x14ac:dyDescent="0.3">
      <c r="B159" s="3" t="s">
        <v>661</v>
      </c>
      <c r="C159" s="23">
        <v>28595.593041529533</v>
      </c>
      <c r="D159" s="23">
        <v>39258.803890997617</v>
      </c>
      <c r="E159" s="23">
        <v>48738.209509965651</v>
      </c>
      <c r="F159" s="23">
        <v>53800.247383882765</v>
      </c>
      <c r="G159" s="23">
        <v>69906.358094045834</v>
      </c>
      <c r="H159" s="45">
        <v>77345.616115960613</v>
      </c>
      <c r="I159" s="45">
        <v>125016.93836708083</v>
      </c>
      <c r="J159" s="45">
        <v>219145.19026165619</v>
      </c>
      <c r="K159" s="45">
        <v>512179.04909193417</v>
      </c>
      <c r="L159" s="23">
        <v>1371366.792454144</v>
      </c>
      <c r="M159" s="69">
        <v>2287866.2904137932</v>
      </c>
      <c r="N159" s="68">
        <v>2287866.2904137932</v>
      </c>
    </row>
    <row r="160" spans="2:14" x14ac:dyDescent="0.3">
      <c r="B160" s="3" t="s">
        <v>313</v>
      </c>
      <c r="C160" s="23">
        <v>23221.409646387616</v>
      </c>
      <c r="D160" s="23">
        <v>32246.222599057557</v>
      </c>
      <c r="E160" s="23">
        <v>43670.209482418257</v>
      </c>
      <c r="F160" s="23">
        <v>56393.93268939366</v>
      </c>
      <c r="G160" s="23">
        <v>82565.923205839863</v>
      </c>
      <c r="H160" s="45">
        <v>106396.49467266066</v>
      </c>
      <c r="I160" s="45">
        <v>149189.08001615328</v>
      </c>
      <c r="J160" s="45">
        <v>252750.37546919371</v>
      </c>
      <c r="K160" s="45">
        <v>498744.68101231224</v>
      </c>
      <c r="L160" s="23">
        <v>1539619.0990834355</v>
      </c>
      <c r="M160" s="69">
        <v>2127961.8780904515</v>
      </c>
      <c r="N160" s="68">
        <v>2127961.8780904515</v>
      </c>
    </row>
    <row r="161" spans="2:14" x14ac:dyDescent="0.3">
      <c r="B161" s="3" t="s">
        <v>314</v>
      </c>
      <c r="C161" s="23">
        <v>10124.127932754631</v>
      </c>
      <c r="D161" s="23">
        <v>13460.214109294257</v>
      </c>
      <c r="E161" s="23">
        <v>17456.840444949361</v>
      </c>
      <c r="F161" s="23">
        <v>21888.281840261556</v>
      </c>
      <c r="G161" s="23">
        <v>31888.397141663441</v>
      </c>
      <c r="H161" s="45">
        <v>41300.055113861206</v>
      </c>
      <c r="I161" s="45">
        <v>62214.402200999517</v>
      </c>
      <c r="J161" s="45">
        <v>103680.93085179215</v>
      </c>
      <c r="K161" s="45">
        <v>235529.92768886374</v>
      </c>
      <c r="L161" s="23">
        <v>614850.88195788872</v>
      </c>
      <c r="M161" s="69">
        <v>916536.72932773095</v>
      </c>
      <c r="N161" s="68">
        <v>916536.72932773095</v>
      </c>
    </row>
    <row r="162" spans="2:14" x14ac:dyDescent="0.3">
      <c r="B162" s="3" t="s">
        <v>315</v>
      </c>
      <c r="C162" s="23">
        <v>10019.62791820639</v>
      </c>
      <c r="D162" s="23">
        <v>13150.934109045767</v>
      </c>
      <c r="E162" s="23">
        <v>18527.824189300853</v>
      </c>
      <c r="F162" s="23">
        <v>23390.545067876126</v>
      </c>
      <c r="G162" s="23">
        <v>31972.59460493502</v>
      </c>
      <c r="H162" s="45">
        <v>44182.612694535048</v>
      </c>
      <c r="I162" s="45">
        <v>61984.950636292808</v>
      </c>
      <c r="J162" s="45">
        <v>95907.654497151219</v>
      </c>
      <c r="K162" s="45">
        <v>207665.71058296421</v>
      </c>
      <c r="L162" s="23">
        <v>588956.38740347896</v>
      </c>
      <c r="M162" s="69">
        <v>1057992.2501639344</v>
      </c>
      <c r="N162" s="68">
        <v>1057992.2501639344</v>
      </c>
    </row>
    <row r="163" spans="2:14" x14ac:dyDescent="0.3">
      <c r="B163" s="3" t="s">
        <v>316</v>
      </c>
      <c r="C163" s="23">
        <v>11784.985362012987</v>
      </c>
      <c r="D163" s="23">
        <v>17076.312171717171</v>
      </c>
      <c r="E163" s="23">
        <v>23917.51424603174</v>
      </c>
      <c r="F163" s="23">
        <v>33404.40374490519</v>
      </c>
      <c r="G163" s="23">
        <v>53990.065784313738</v>
      </c>
      <c r="H163" s="45">
        <v>80360.926911764705</v>
      </c>
      <c r="I163" s="45">
        <v>118609.17452641613</v>
      </c>
      <c r="J163" s="45">
        <v>219977.19391203704</v>
      </c>
      <c r="K163" s="45">
        <v>543385.31050382694</v>
      </c>
      <c r="L163" s="23">
        <v>1120659.7998955722</v>
      </c>
      <c r="M163" s="69">
        <v>1812408.4668421051</v>
      </c>
      <c r="N163" s="68">
        <v>1812408.4668421051</v>
      </c>
    </row>
    <row r="164" spans="2:14" x14ac:dyDescent="0.3">
      <c r="B164" s="3" t="s">
        <v>609</v>
      </c>
      <c r="C164" s="23">
        <v>5954.0389555346565</v>
      </c>
      <c r="D164" s="23">
        <v>8468.441230794806</v>
      </c>
      <c r="E164" s="23">
        <v>11757.336823502779</v>
      </c>
      <c r="F164" s="23">
        <v>16544.308377142588</v>
      </c>
      <c r="G164" s="23">
        <v>20783.928136527156</v>
      </c>
      <c r="H164" s="45">
        <v>26358.345080545598</v>
      </c>
      <c r="I164" s="45">
        <v>42716.402279982358</v>
      </c>
      <c r="J164" s="45">
        <v>71998.161293290774</v>
      </c>
      <c r="K164" s="45">
        <v>146771.50933625727</v>
      </c>
      <c r="L164" s="23">
        <v>407386.04347575043</v>
      </c>
      <c r="M164" s="69">
        <v>549383.40225806448</v>
      </c>
      <c r="N164" s="68">
        <v>549383.40225806448</v>
      </c>
    </row>
    <row r="165" spans="2:14" x14ac:dyDescent="0.3">
      <c r="B165" s="3" t="s">
        <v>317</v>
      </c>
      <c r="C165" s="23">
        <v>9697.7383717044522</v>
      </c>
      <c r="D165" s="23">
        <v>13696.122717736975</v>
      </c>
      <c r="E165" s="23">
        <v>18065.330241429645</v>
      </c>
      <c r="F165" s="23">
        <v>21551.738531358995</v>
      </c>
      <c r="G165" s="23">
        <v>27937.077797068127</v>
      </c>
      <c r="H165" s="45">
        <v>35596.003096844986</v>
      </c>
      <c r="I165" s="45">
        <v>43129.543370785468</v>
      </c>
      <c r="J165" s="45">
        <v>67686.48025174647</v>
      </c>
      <c r="K165" s="45">
        <v>156149.24550563024</v>
      </c>
      <c r="L165" s="23">
        <v>414563.6746296435</v>
      </c>
      <c r="M165" s="69">
        <v>723339.65432038857</v>
      </c>
      <c r="N165" s="68">
        <v>723339.65432038857</v>
      </c>
    </row>
    <row r="166" spans="2:14" x14ac:dyDescent="0.3">
      <c r="B166" s="29" t="s">
        <v>193</v>
      </c>
      <c r="C166" s="43">
        <f>+SUMPRODUCT(C167:C174,'III. Empleo'!C167:C174)/'III. Empleo'!C166</f>
        <v>10744.992366655368</v>
      </c>
      <c r="D166" s="43">
        <f>+SUMPRODUCT(D167:D174,'III. Empleo'!D167:D174)/'III. Empleo'!D166</f>
        <v>14518.25993839757</v>
      </c>
      <c r="E166" s="43">
        <f>+SUMPRODUCT(E167:E174,'III. Empleo'!E167:E174)/'III. Empleo'!E166</f>
        <v>19304.709773420826</v>
      </c>
      <c r="F166" s="43">
        <f>+SUMPRODUCT(F167:F174,'III. Empleo'!F167:F174)/'III. Empleo'!F166</f>
        <v>24682.220911345124</v>
      </c>
      <c r="G166" s="43">
        <f>+SUMPRODUCT(G167:G174,'III. Empleo'!G167:G174)/'III. Empleo'!G166</f>
        <v>35238.097193239279</v>
      </c>
      <c r="H166" s="56">
        <f>+SUMPRODUCT(H167:H174,'III. Empleo'!H167:H174)/'III. Empleo'!H166</f>
        <v>46072.884918003321</v>
      </c>
      <c r="I166" s="56">
        <f>+SUMPRODUCT(I167:I174,'III. Empleo'!I167:I174)/'III. Empleo'!I166</f>
        <v>66634.021582446425</v>
      </c>
      <c r="J166" s="56">
        <f>+SUMPRODUCT(J167:J174,'III. Empleo'!J167:J174)/'III. Empleo'!J166</f>
        <v>104828.88370491711</v>
      </c>
      <c r="K166" s="56">
        <f>+SUMPRODUCT(K167:K174,'III. Empleo'!K167:K174)/'III. Empleo'!K166</f>
        <v>233039.95269129839</v>
      </c>
      <c r="L166" s="43">
        <f>+SUMPRODUCT(L167:L174,'III. Empleo'!L167:L174)/'III. Empleo'!L166</f>
        <v>686260.18563770724</v>
      </c>
      <c r="M166" s="43">
        <f>+SUMPRODUCT(M167:M174,'III. Empleo'!M167:M174)/'III. Empleo'!M166</f>
        <v>1033382.2611752579</v>
      </c>
      <c r="N166" s="82">
        <f>+SUMPRODUCT(N167:N174,'III. Empleo'!N167:N174)/'III. Empleo'!N166</f>
        <v>1033382.2611752579</v>
      </c>
    </row>
    <row r="167" spans="2:14" x14ac:dyDescent="0.3">
      <c r="B167" s="3" t="s">
        <v>318</v>
      </c>
      <c r="C167" s="23">
        <v>9299.083434993383</v>
      </c>
      <c r="D167" s="23">
        <v>12663.540656935902</v>
      </c>
      <c r="E167" s="23">
        <v>15583.363456398802</v>
      </c>
      <c r="F167" s="23">
        <v>20455.160893343273</v>
      </c>
      <c r="G167" s="23">
        <v>27822.092795671964</v>
      </c>
      <c r="H167" s="45">
        <v>36131.199216293135</v>
      </c>
      <c r="I167" s="45">
        <v>49449.135495058748</v>
      </c>
      <c r="J167" s="45">
        <v>73766.951500999508</v>
      </c>
      <c r="K167" s="45">
        <v>161741.51432481236</v>
      </c>
      <c r="L167" s="23">
        <v>331991.00844935566</v>
      </c>
      <c r="M167" s="69">
        <v>435558.76515625004</v>
      </c>
      <c r="N167" s="68">
        <v>435558.76515625004</v>
      </c>
    </row>
    <row r="168" spans="2:14" x14ac:dyDescent="0.3">
      <c r="B168" s="3" t="s">
        <v>611</v>
      </c>
      <c r="C168" s="23">
        <v>10883.004888003108</v>
      </c>
      <c r="D168" s="23">
        <v>13268.479286075037</v>
      </c>
      <c r="E168" s="23">
        <v>16949.610919212933</v>
      </c>
      <c r="F168" s="23">
        <v>22541.313396953406</v>
      </c>
      <c r="G168" s="23">
        <v>31582.923345934138</v>
      </c>
      <c r="H168" s="45">
        <v>42319.212755478169</v>
      </c>
      <c r="I168" s="45">
        <v>57695.287948152261</v>
      </c>
      <c r="J168" s="45">
        <v>97393.969507168469</v>
      </c>
      <c r="K168" s="45">
        <v>228941.13226344084</v>
      </c>
      <c r="L168" s="23">
        <v>601741.47578513157</v>
      </c>
      <c r="M168" s="69">
        <v>773199.74</v>
      </c>
      <c r="N168" s="68">
        <v>773199.74</v>
      </c>
    </row>
    <row r="169" spans="2:14" x14ac:dyDescent="0.3">
      <c r="B169" s="3" t="s">
        <v>319</v>
      </c>
      <c r="C169" s="23">
        <v>11622.600529402602</v>
      </c>
      <c r="D169" s="23">
        <v>15551.357047424803</v>
      </c>
      <c r="E169" s="23">
        <v>21846.466685052059</v>
      </c>
      <c r="F169" s="23">
        <v>27679.609976075179</v>
      </c>
      <c r="G169" s="23">
        <v>41740.593184536054</v>
      </c>
      <c r="H169" s="45">
        <v>57292.888088973057</v>
      </c>
      <c r="I169" s="45">
        <v>87607.63103878971</v>
      </c>
      <c r="J169" s="45">
        <v>146877.69853564291</v>
      </c>
      <c r="K169" s="45">
        <v>322906.42271635588</v>
      </c>
      <c r="L169" s="23">
        <v>992913.59703176923</v>
      </c>
      <c r="M169" s="69">
        <v>1471445.7852884619</v>
      </c>
      <c r="N169" s="68">
        <v>1471445.7852884619</v>
      </c>
    </row>
    <row r="170" spans="2:14" x14ac:dyDescent="0.3">
      <c r="B170" s="3" t="s">
        <v>612</v>
      </c>
      <c r="C170" s="23">
        <v>8410.3347344307022</v>
      </c>
      <c r="D170" s="23">
        <v>11219.070110996166</v>
      </c>
      <c r="E170" s="23">
        <v>13941.406772436299</v>
      </c>
      <c r="F170" s="23">
        <v>18236.788529330082</v>
      </c>
      <c r="G170" s="23">
        <v>24197.995138227514</v>
      </c>
      <c r="H170" s="45">
        <v>31451.503318711566</v>
      </c>
      <c r="I170" s="45">
        <v>46765.443763372896</v>
      </c>
      <c r="J170" s="45">
        <v>80410.143394491126</v>
      </c>
      <c r="K170" s="45">
        <v>190279.33199546009</v>
      </c>
      <c r="L170" s="23">
        <v>547840.95434238622</v>
      </c>
      <c r="M170" s="69">
        <v>867435.40433333325</v>
      </c>
      <c r="N170" s="68">
        <v>867435.40433333325</v>
      </c>
    </row>
    <row r="171" spans="2:14" x14ac:dyDescent="0.3">
      <c r="B171" s="3" t="s">
        <v>613</v>
      </c>
      <c r="C171" s="23">
        <v>8937.4326673047271</v>
      </c>
      <c r="D171" s="23">
        <v>12858.370753846153</v>
      </c>
      <c r="E171" s="23">
        <v>17091.272462499997</v>
      </c>
      <c r="F171" s="23">
        <v>22897.337656790125</v>
      </c>
      <c r="G171" s="23">
        <v>31872.917759558608</v>
      </c>
      <c r="H171" s="45">
        <v>41838.301118922122</v>
      </c>
      <c r="I171" s="45">
        <v>62751.676077766017</v>
      </c>
      <c r="J171" s="45">
        <v>128713.13268870773</v>
      </c>
      <c r="K171" s="45">
        <v>287552.67499274696</v>
      </c>
      <c r="L171" s="23">
        <v>707781.53429187031</v>
      </c>
      <c r="M171" s="69">
        <v>1039670.3580769231</v>
      </c>
      <c r="N171" s="68">
        <v>1039670.3580769231</v>
      </c>
    </row>
    <row r="172" spans="2:14" x14ac:dyDescent="0.3">
      <c r="B172" s="3" t="s">
        <v>320</v>
      </c>
      <c r="C172" s="23">
        <v>10538.619733007559</v>
      </c>
      <c r="D172" s="23">
        <v>14612.298055499896</v>
      </c>
      <c r="E172" s="23">
        <v>19555.151631484809</v>
      </c>
      <c r="F172" s="23">
        <v>24195.033099081786</v>
      </c>
      <c r="G172" s="23">
        <v>33317.144296563958</v>
      </c>
      <c r="H172" s="45">
        <v>43191.474173458068</v>
      </c>
      <c r="I172" s="45">
        <v>60478.975223509224</v>
      </c>
      <c r="J172" s="45">
        <v>82128.347914895247</v>
      </c>
      <c r="K172" s="45">
        <v>175767.72271359977</v>
      </c>
      <c r="L172" s="23">
        <v>675329.89634226996</v>
      </c>
      <c r="M172" s="69">
        <v>1139781.4386046513</v>
      </c>
      <c r="N172" s="68">
        <v>1139781.4386046513</v>
      </c>
    </row>
    <row r="173" spans="2:14" x14ac:dyDescent="0.3">
      <c r="B173" s="3" t="s">
        <v>321</v>
      </c>
      <c r="C173" s="23">
        <v>11720.45370856549</v>
      </c>
      <c r="D173" s="23">
        <v>15958.757055958731</v>
      </c>
      <c r="E173" s="23">
        <v>21676.22327535033</v>
      </c>
      <c r="F173" s="23">
        <v>26852.786394189723</v>
      </c>
      <c r="G173" s="23">
        <v>39796.751262474332</v>
      </c>
      <c r="H173" s="45">
        <v>51413.317094754486</v>
      </c>
      <c r="I173" s="45">
        <v>73967.281647315103</v>
      </c>
      <c r="J173" s="45">
        <v>111875.27743880004</v>
      </c>
      <c r="K173" s="45">
        <v>254869.61172648027</v>
      </c>
      <c r="L173" s="23">
        <v>676753.87566323357</v>
      </c>
      <c r="M173" s="69">
        <v>1031743.1814049585</v>
      </c>
      <c r="N173" s="68">
        <v>1031743.1814049585</v>
      </c>
    </row>
    <row r="174" spans="2:14" x14ac:dyDescent="0.3">
      <c r="B174" s="5" t="s">
        <v>322</v>
      </c>
      <c r="C174" s="24">
        <v>13794.228663570691</v>
      </c>
      <c r="D174" s="24">
        <v>17850.715552631576</v>
      </c>
      <c r="E174" s="24">
        <v>23590.836164717348</v>
      </c>
      <c r="F174" s="24">
        <v>31906.561990740742</v>
      </c>
      <c r="G174" s="24">
        <v>40649.640126071165</v>
      </c>
      <c r="H174" s="57">
        <v>47437.268798397439</v>
      </c>
      <c r="I174" s="57">
        <v>64652.625641025639</v>
      </c>
      <c r="J174" s="57">
        <v>105160.56745627681</v>
      </c>
      <c r="K174" s="57">
        <v>256636.68316123183</v>
      </c>
      <c r="L174" s="24">
        <v>670764.51644927543</v>
      </c>
      <c r="M174" s="79">
        <v>886889.65130434767</v>
      </c>
      <c r="N174" s="84">
        <v>886889.65130434767</v>
      </c>
    </row>
    <row r="175" spans="2:14" x14ac:dyDescent="0.3">
      <c r="B175" s="29" t="s">
        <v>194</v>
      </c>
      <c r="C175" s="43">
        <f>+SUMPRODUCT(C176:C177,'III. Empleo'!C176:C177)/'III. Empleo'!C175</f>
        <v>9221.408063599225</v>
      </c>
      <c r="D175" s="43">
        <f>+SUMPRODUCT(D176:D177,'III. Empleo'!D176:D177)/'III. Empleo'!D175</f>
        <v>12158.146271750053</v>
      </c>
      <c r="E175" s="43">
        <f>+SUMPRODUCT(E176:E177,'III. Empleo'!E176:E177)/'III. Empleo'!E175</f>
        <v>15082.163274633198</v>
      </c>
      <c r="F175" s="43">
        <f>+SUMPRODUCT(F176:F177,'III. Empleo'!F176:F177)/'III. Empleo'!F175</f>
        <v>18520.698797031971</v>
      </c>
      <c r="G175" s="43">
        <f>+SUMPRODUCT(G176:G177,'III. Empleo'!G176:G177)/'III. Empleo'!G175</f>
        <v>22661.498940737467</v>
      </c>
      <c r="H175" s="56">
        <f>+SUMPRODUCT(H176:H177,'III. Empleo'!H176:H177)/'III. Empleo'!H175</f>
        <v>28078.807493942219</v>
      </c>
      <c r="I175" s="56">
        <f>+SUMPRODUCT(I176:I177,'III. Empleo'!I176:I177)/'III. Empleo'!I175</f>
        <v>39855.776701256422</v>
      </c>
      <c r="J175" s="56">
        <f>+SUMPRODUCT(J176:J177,'III. Empleo'!J176:J177)/'III. Empleo'!J175</f>
        <v>64570.96606246048</v>
      </c>
      <c r="K175" s="56">
        <f>+SUMPRODUCT(K176:K177,'III. Empleo'!K176:K177)/'III. Empleo'!K175</f>
        <v>140154.41819659408</v>
      </c>
      <c r="L175" s="43">
        <f>+SUMPRODUCT(L176:L177,'III. Empleo'!L176:L177)/'III. Empleo'!L175</f>
        <v>410542.84805316216</v>
      </c>
      <c r="M175" s="43">
        <f>+SUMPRODUCT(M176:M177,'III. Empleo'!M176:M177)/'III. Empleo'!M175</f>
        <v>574545.55346153851</v>
      </c>
      <c r="N175" s="82">
        <f>+SUMPRODUCT(N176:N177,'III. Empleo'!N176:N177)/'III. Empleo'!N175</f>
        <v>574545.55346153851</v>
      </c>
    </row>
    <row r="176" spans="2:14" x14ac:dyDescent="0.3">
      <c r="B176" s="3" t="s">
        <v>323</v>
      </c>
      <c r="C176" s="23">
        <v>10904.967230161144</v>
      </c>
      <c r="D176" s="23">
        <v>13914.211259661834</v>
      </c>
      <c r="E176" s="23">
        <v>16636.331835837049</v>
      </c>
      <c r="F176" s="23">
        <v>23087.86392259003</v>
      </c>
      <c r="G176" s="23">
        <v>29152.141412121211</v>
      </c>
      <c r="H176" s="45">
        <v>36302.487756862734</v>
      </c>
      <c r="I176" s="45">
        <v>57456.291546260683</v>
      </c>
      <c r="J176" s="45">
        <v>91533.442260897442</v>
      </c>
      <c r="K176" s="45">
        <v>159985.8054574515</v>
      </c>
      <c r="L176" s="23">
        <v>350646.58364197524</v>
      </c>
      <c r="M176" s="69">
        <v>531760.38703703706</v>
      </c>
      <c r="N176" s="68">
        <v>531760.38703703706</v>
      </c>
    </row>
    <row r="177" spans="2:14" x14ac:dyDescent="0.3">
      <c r="B177" s="5" t="s">
        <v>324</v>
      </c>
      <c r="C177" s="24">
        <v>8610.0468256730255</v>
      </c>
      <c r="D177" s="24">
        <v>11485.558706742057</v>
      </c>
      <c r="E177" s="24">
        <v>14418.027290630393</v>
      </c>
      <c r="F177" s="24">
        <v>16767.962799740777</v>
      </c>
      <c r="G177" s="24">
        <v>20347.827746856456</v>
      </c>
      <c r="H177" s="57">
        <v>25047.413524048734</v>
      </c>
      <c r="I177" s="57">
        <v>33389.40750029379</v>
      </c>
      <c r="J177" s="57">
        <v>54678.483475765439</v>
      </c>
      <c r="K177" s="57">
        <v>132717.64797377255</v>
      </c>
      <c r="L177" s="24">
        <v>432365.51803243178</v>
      </c>
      <c r="M177" s="79">
        <v>589548.14428571425</v>
      </c>
      <c r="N177" s="84">
        <v>589548.14428571425</v>
      </c>
    </row>
    <row r="178" spans="2:14" x14ac:dyDescent="0.3">
      <c r="B178" s="29" t="s">
        <v>195</v>
      </c>
      <c r="C178" s="43">
        <f>+SUMPRODUCT(C179:C195,'III. Empleo'!C179:C195)/'III. Empleo'!C178</f>
        <v>10238.963932912948</v>
      </c>
      <c r="D178" s="43">
        <f>+SUMPRODUCT(D179:D195,'III. Empleo'!D179:D195)/'III. Empleo'!D178</f>
        <v>13755.78099247407</v>
      </c>
      <c r="E178" s="43">
        <f>+SUMPRODUCT(E179:E195,'III. Empleo'!E179:E195)/'III. Empleo'!E178</f>
        <v>18787.299823898673</v>
      </c>
      <c r="F178" s="43">
        <f>+SUMPRODUCT(F179:F195,'III. Empleo'!F179:F195)/'III. Empleo'!F178</f>
        <v>23616.656989045339</v>
      </c>
      <c r="G178" s="43">
        <f>+SUMPRODUCT(G179:G195,'III. Empleo'!G179:G195)/'III. Empleo'!G178</f>
        <v>32489.036742022985</v>
      </c>
      <c r="H178" s="56">
        <f>+SUMPRODUCT(H179:H195,'III. Empleo'!H179:H195)/'III. Empleo'!H178</f>
        <v>42508.749954472041</v>
      </c>
      <c r="I178" s="56">
        <f>+SUMPRODUCT(I179:I195,'III. Empleo'!I179:I195)/'III. Empleo'!I178</f>
        <v>59994.480858287563</v>
      </c>
      <c r="J178" s="56">
        <f>+SUMPRODUCT(J179:J195,'III. Empleo'!J179:J195)/'III. Empleo'!J178</f>
        <v>100914.33183422721</v>
      </c>
      <c r="K178" s="56">
        <f>+SUMPRODUCT(K179:K195,'III. Empleo'!K179:K195)/'III. Empleo'!K178</f>
        <v>220724.72365808213</v>
      </c>
      <c r="L178" s="43">
        <f>+SUMPRODUCT(L179:L195,'III. Empleo'!L179:L195)/'III. Empleo'!L178</f>
        <v>654284.03997777461</v>
      </c>
      <c r="M178" s="43">
        <f>+SUMPRODUCT(M179:M195,'III. Empleo'!M179:M195)/'III. Empleo'!M178</f>
        <v>966296.86174013955</v>
      </c>
      <c r="N178" s="82">
        <f>+SUMPRODUCT(N179:N195,'III. Empleo'!N179:N195)/'III. Empleo'!N178</f>
        <v>966296.86174013955</v>
      </c>
    </row>
    <row r="179" spans="2:14" x14ac:dyDescent="0.3">
      <c r="B179" s="3" t="s">
        <v>325</v>
      </c>
      <c r="C179" s="23">
        <v>6381.0350756349908</v>
      </c>
      <c r="D179" s="23">
        <v>9536.9571774278484</v>
      </c>
      <c r="E179" s="23">
        <v>12069.020113860803</v>
      </c>
      <c r="F179" s="23">
        <v>14939.319175571562</v>
      </c>
      <c r="G179" s="23">
        <v>20768.005959124592</v>
      </c>
      <c r="H179" s="45">
        <v>26725.576336957511</v>
      </c>
      <c r="I179" s="45">
        <v>39952.808863654594</v>
      </c>
      <c r="J179" s="45">
        <v>68139.103952876249</v>
      </c>
      <c r="K179" s="45">
        <v>146882.70811779526</v>
      </c>
      <c r="L179" s="23">
        <v>489502.58140329208</v>
      </c>
      <c r="M179" s="69">
        <v>823185.78722222231</v>
      </c>
      <c r="N179" s="68">
        <v>823185.78722222231</v>
      </c>
    </row>
    <row r="180" spans="2:14" x14ac:dyDescent="0.3">
      <c r="B180" s="3" t="s">
        <v>614</v>
      </c>
      <c r="C180" s="23">
        <v>15415.417223748473</v>
      </c>
      <c r="D180" s="23">
        <v>21013.45813186813</v>
      </c>
      <c r="E180" s="23">
        <v>25717.007233516484</v>
      </c>
      <c r="F180" s="23">
        <v>31177.93302083333</v>
      </c>
      <c r="G180" s="23">
        <v>41828.8854495614</v>
      </c>
      <c r="H180" s="45">
        <v>49818.416785533911</v>
      </c>
      <c r="I180" s="45">
        <v>65185.806287878782</v>
      </c>
      <c r="J180" s="45">
        <v>112851.02684163059</v>
      </c>
      <c r="K180" s="45">
        <v>227802.78883207077</v>
      </c>
      <c r="L180" s="23">
        <v>627391.69960317446</v>
      </c>
      <c r="M180" s="69">
        <v>836120.84052631573</v>
      </c>
      <c r="N180" s="68">
        <v>836120.84052631573</v>
      </c>
    </row>
    <row r="181" spans="2:14" x14ac:dyDescent="0.3">
      <c r="B181" s="3" t="s">
        <v>615</v>
      </c>
      <c r="C181" s="23">
        <v>9855.5405416666672</v>
      </c>
      <c r="D181" s="23">
        <v>14066.499213769346</v>
      </c>
      <c r="E181" s="23">
        <v>20001.023796003516</v>
      </c>
      <c r="F181" s="23">
        <v>26556.155034565581</v>
      </c>
      <c r="G181" s="23">
        <v>34258.114487242412</v>
      </c>
      <c r="H181" s="45">
        <v>41133.982208333335</v>
      </c>
      <c r="I181" s="45">
        <v>60470.914758771927</v>
      </c>
      <c r="J181" s="45">
        <v>95334.731730263156</v>
      </c>
      <c r="K181" s="45">
        <v>223531.48687951497</v>
      </c>
      <c r="L181" s="23">
        <v>794323.5185835961</v>
      </c>
      <c r="M181" s="69">
        <v>1087527.4414285715</v>
      </c>
      <c r="N181" s="68">
        <v>1087527.4414285715</v>
      </c>
    </row>
    <row r="182" spans="2:14" x14ac:dyDescent="0.3">
      <c r="B182" s="3" t="s">
        <v>616</v>
      </c>
      <c r="C182" s="23">
        <v>13004.226459401711</v>
      </c>
      <c r="D182" s="23">
        <v>18230.878116338539</v>
      </c>
      <c r="E182" s="23">
        <v>22341.223276792418</v>
      </c>
      <c r="F182" s="23">
        <v>26584.161881008109</v>
      </c>
      <c r="G182" s="23">
        <v>34674.81050427958</v>
      </c>
      <c r="H182" s="45">
        <v>43341.931782051273</v>
      </c>
      <c r="I182" s="45">
        <v>59695.211692020966</v>
      </c>
      <c r="J182" s="45">
        <v>91948.812744724797</v>
      </c>
      <c r="K182" s="45">
        <v>168492.07141198337</v>
      </c>
      <c r="L182" s="23">
        <v>504017.29826913564</v>
      </c>
      <c r="M182" s="69">
        <v>671494.33673469396</v>
      </c>
      <c r="N182" s="68">
        <v>671494.33673469396</v>
      </c>
    </row>
    <row r="183" spans="2:14" x14ac:dyDescent="0.3">
      <c r="B183" s="3" t="s">
        <v>326</v>
      </c>
      <c r="C183" s="23">
        <v>3885.3783197655744</v>
      </c>
      <c r="D183" s="23">
        <v>5469.6757089792736</v>
      </c>
      <c r="E183" s="23">
        <v>11764.725276674862</v>
      </c>
      <c r="F183" s="23">
        <v>15482.381072106908</v>
      </c>
      <c r="G183" s="23">
        <v>22016.840822310409</v>
      </c>
      <c r="H183" s="45">
        <v>32156.366622574951</v>
      </c>
      <c r="I183" s="45">
        <v>45963.743348765442</v>
      </c>
      <c r="J183" s="45">
        <v>76844.06733465608</v>
      </c>
      <c r="K183" s="45">
        <v>165566.85928927202</v>
      </c>
      <c r="L183" s="23">
        <v>407573.0088375046</v>
      </c>
      <c r="M183" s="69">
        <v>610844.30586206901</v>
      </c>
      <c r="N183" s="68">
        <v>610844.30586206901</v>
      </c>
    </row>
    <row r="184" spans="2:14" x14ac:dyDescent="0.3">
      <c r="B184" s="3" t="s">
        <v>617</v>
      </c>
      <c r="C184" s="23">
        <v>9923.3994672735262</v>
      </c>
      <c r="D184" s="23">
        <v>13600.374788212588</v>
      </c>
      <c r="E184" s="23">
        <v>17352.716120689653</v>
      </c>
      <c r="F184" s="23">
        <v>21651.957520031319</v>
      </c>
      <c r="G184" s="23">
        <v>30535.19954719664</v>
      </c>
      <c r="H184" s="45">
        <v>38154.259864319705</v>
      </c>
      <c r="I184" s="45">
        <v>57514.008402435691</v>
      </c>
      <c r="J184" s="45">
        <v>93570.024328788495</v>
      </c>
      <c r="K184" s="45">
        <v>189455.94078086421</v>
      </c>
      <c r="L184" s="23">
        <v>604609.27073846164</v>
      </c>
      <c r="M184" s="69">
        <v>780264.05666666676</v>
      </c>
      <c r="N184" s="68">
        <v>780264.05666666676</v>
      </c>
    </row>
    <row r="185" spans="2:14" x14ac:dyDescent="0.3">
      <c r="B185" s="3" t="s">
        <v>327</v>
      </c>
      <c r="C185" s="23">
        <v>8003.1380295830322</v>
      </c>
      <c r="D185" s="23">
        <v>10546.480106658835</v>
      </c>
      <c r="E185" s="23">
        <v>14898.835806721874</v>
      </c>
      <c r="F185" s="23">
        <v>19084.675502731912</v>
      </c>
      <c r="G185" s="23">
        <v>25636.723364022535</v>
      </c>
      <c r="H185" s="45">
        <v>35424.846811104369</v>
      </c>
      <c r="I185" s="45">
        <v>52505.651192646277</v>
      </c>
      <c r="J185" s="45">
        <v>77379.841643744498</v>
      </c>
      <c r="K185" s="45">
        <v>156622.49652072022</v>
      </c>
      <c r="L185" s="23">
        <v>441247.67875166197</v>
      </c>
      <c r="M185" s="69">
        <v>831690.09389313019</v>
      </c>
      <c r="N185" s="68">
        <v>831690.09389313019</v>
      </c>
    </row>
    <row r="186" spans="2:14" x14ac:dyDescent="0.3">
      <c r="B186" s="3" t="s">
        <v>328</v>
      </c>
      <c r="C186" s="23">
        <v>7049.4616680782246</v>
      </c>
      <c r="D186" s="23">
        <v>8851.833875957027</v>
      </c>
      <c r="E186" s="23">
        <v>14086.536581585851</v>
      </c>
      <c r="F186" s="23">
        <v>16785.484992521368</v>
      </c>
      <c r="G186" s="23">
        <v>22341.991564840417</v>
      </c>
      <c r="H186" s="45">
        <v>29536.82656358281</v>
      </c>
      <c r="I186" s="45">
        <v>40743.299659381184</v>
      </c>
      <c r="J186" s="45">
        <v>67810.937217086845</v>
      </c>
      <c r="K186" s="45">
        <v>154258.32485280195</v>
      </c>
      <c r="L186" s="23">
        <v>438739.07125148544</v>
      </c>
      <c r="M186" s="69">
        <v>539000.04121212137</v>
      </c>
      <c r="N186" s="68">
        <v>539000.04121212137</v>
      </c>
    </row>
    <row r="187" spans="2:14" x14ac:dyDescent="0.3">
      <c r="B187" s="3" t="s">
        <v>329</v>
      </c>
      <c r="C187" s="23">
        <v>9923.9943254179252</v>
      </c>
      <c r="D187" s="23">
        <v>13250.33637772259</v>
      </c>
      <c r="E187" s="23">
        <v>18182.003551425147</v>
      </c>
      <c r="F187" s="23">
        <v>23384.009794148424</v>
      </c>
      <c r="G187" s="23">
        <v>31699.082054306044</v>
      </c>
      <c r="H187" s="45">
        <v>43980.635910500387</v>
      </c>
      <c r="I187" s="45">
        <v>67424.080928692027</v>
      </c>
      <c r="J187" s="45">
        <v>116205.89736694527</v>
      </c>
      <c r="K187" s="45">
        <v>276138.33641527494</v>
      </c>
      <c r="L187" s="23">
        <v>900814.73937792704</v>
      </c>
      <c r="M187" s="69">
        <v>1316565.7973972606</v>
      </c>
      <c r="N187" s="68">
        <v>1316565.7973972606</v>
      </c>
    </row>
    <row r="188" spans="2:14" x14ac:dyDescent="0.3">
      <c r="B188" s="3" t="s">
        <v>618</v>
      </c>
      <c r="C188" s="23">
        <v>9934.9392967372132</v>
      </c>
      <c r="D188" s="23">
        <v>14195.696910016413</v>
      </c>
      <c r="E188" s="23">
        <v>16420.301161120537</v>
      </c>
      <c r="F188" s="23">
        <v>20354.946927083332</v>
      </c>
      <c r="G188" s="23">
        <v>30272.251067708334</v>
      </c>
      <c r="H188" s="45">
        <v>36033.428671875001</v>
      </c>
      <c r="I188" s="45">
        <v>48900.328242194802</v>
      </c>
      <c r="J188" s="45">
        <v>88574.258192123438</v>
      </c>
      <c r="K188" s="45">
        <v>189731.07656837054</v>
      </c>
      <c r="L188" s="23">
        <v>515705.14135505754</v>
      </c>
      <c r="M188" s="69">
        <v>705295.15375000006</v>
      </c>
      <c r="N188" s="68">
        <v>705295.15375000006</v>
      </c>
    </row>
    <row r="189" spans="2:14" x14ac:dyDescent="0.3">
      <c r="B189" s="3" t="s">
        <v>619</v>
      </c>
      <c r="C189" s="23">
        <v>9715.0486972245762</v>
      </c>
      <c r="D189" s="23">
        <v>13297.855507868089</v>
      </c>
      <c r="E189" s="23">
        <v>17424.840414332855</v>
      </c>
      <c r="F189" s="23">
        <v>22501.464439047017</v>
      </c>
      <c r="G189" s="23">
        <v>30824.750471264368</v>
      </c>
      <c r="H189" s="45">
        <v>42286.411336206897</v>
      </c>
      <c r="I189" s="45">
        <v>59582.689846059096</v>
      </c>
      <c r="J189" s="45">
        <v>99495.136838054183</v>
      </c>
      <c r="K189" s="45">
        <v>233619.89740353031</v>
      </c>
      <c r="L189" s="23">
        <v>693109.39046694827</v>
      </c>
      <c r="M189" s="69">
        <v>969007.17185185186</v>
      </c>
      <c r="N189" s="68">
        <v>969007.17185185186</v>
      </c>
    </row>
    <row r="190" spans="2:14" x14ac:dyDescent="0.3">
      <c r="B190" s="3" t="s">
        <v>330</v>
      </c>
      <c r="C190" s="23">
        <v>12805.783483301981</v>
      </c>
      <c r="D190" s="23">
        <v>17290.190525451952</v>
      </c>
      <c r="E190" s="23">
        <v>22743.189147320711</v>
      </c>
      <c r="F190" s="23">
        <v>29005.460876690177</v>
      </c>
      <c r="G190" s="23">
        <v>43984.488955758286</v>
      </c>
      <c r="H190" s="45">
        <v>59880.216155408656</v>
      </c>
      <c r="I190" s="45">
        <v>83210.131331223398</v>
      </c>
      <c r="J190" s="45">
        <v>120432.71540561986</v>
      </c>
      <c r="K190" s="45">
        <v>279495.21735166648</v>
      </c>
      <c r="L190" s="23">
        <v>840279.16922392754</v>
      </c>
      <c r="M190" s="69">
        <v>1266298.1439199999</v>
      </c>
      <c r="N190" s="68">
        <v>1266298.1439199999</v>
      </c>
    </row>
    <row r="191" spans="2:14" x14ac:dyDescent="0.3">
      <c r="B191" s="3" t="s">
        <v>331</v>
      </c>
      <c r="C191" s="23">
        <v>10601.240423468082</v>
      </c>
      <c r="D191" s="23">
        <v>13756.534696732173</v>
      </c>
      <c r="E191" s="23">
        <v>18084.49513383774</v>
      </c>
      <c r="F191" s="23">
        <v>24137.14959004214</v>
      </c>
      <c r="G191" s="23">
        <v>33155.474046602722</v>
      </c>
      <c r="H191" s="45">
        <v>34093.640346795233</v>
      </c>
      <c r="I191" s="45">
        <v>42649.203832411404</v>
      </c>
      <c r="J191" s="45">
        <v>80254.7051764192</v>
      </c>
      <c r="K191" s="45">
        <v>174228.22411431427</v>
      </c>
      <c r="L191" s="23">
        <v>581941.80839256523</v>
      </c>
      <c r="M191" s="69">
        <v>856854.44102040841</v>
      </c>
      <c r="N191" s="68">
        <v>856854.44102040841</v>
      </c>
    </row>
    <row r="192" spans="2:14" x14ac:dyDescent="0.3">
      <c r="B192" s="3" t="s">
        <v>332</v>
      </c>
      <c r="C192" s="23">
        <v>13267.97283830444</v>
      </c>
      <c r="D192" s="23">
        <v>17058.887624832281</v>
      </c>
      <c r="E192" s="23">
        <v>20272.87557307829</v>
      </c>
      <c r="F192" s="23">
        <v>24266.393978942549</v>
      </c>
      <c r="G192" s="23">
        <v>34032.322429178108</v>
      </c>
      <c r="H192" s="45">
        <v>49540.957906316318</v>
      </c>
      <c r="I192" s="45">
        <v>74188.420200795503</v>
      </c>
      <c r="J192" s="45">
        <v>129349.64734143077</v>
      </c>
      <c r="K192" s="45">
        <v>255409.93377968683</v>
      </c>
      <c r="L192" s="23">
        <v>821459.02709142689</v>
      </c>
      <c r="M192" s="69">
        <v>1312359.266631579</v>
      </c>
      <c r="N192" s="68">
        <v>1312359.266631579</v>
      </c>
    </row>
    <row r="193" spans="2:14" x14ac:dyDescent="0.3">
      <c r="B193" s="3" t="s">
        <v>333</v>
      </c>
      <c r="C193" s="23">
        <v>12637.007548518523</v>
      </c>
      <c r="D193" s="23">
        <v>16717.894764573513</v>
      </c>
      <c r="E193" s="23">
        <v>23035.343878796004</v>
      </c>
      <c r="F193" s="23">
        <v>26971.527520987995</v>
      </c>
      <c r="G193" s="23">
        <v>33204.502968453722</v>
      </c>
      <c r="H193" s="45">
        <v>55000.9998459692</v>
      </c>
      <c r="I193" s="45">
        <v>74957.459023328804</v>
      </c>
      <c r="J193" s="45">
        <v>117851.30555364565</v>
      </c>
      <c r="K193" s="45">
        <v>257527.83105071509</v>
      </c>
      <c r="L193" s="23">
        <v>743701.83059333998</v>
      </c>
      <c r="M193" s="69">
        <v>1056859.4973015885</v>
      </c>
      <c r="N193" s="68">
        <v>1056859.4973015885</v>
      </c>
    </row>
    <row r="194" spans="2:14" x14ac:dyDescent="0.3">
      <c r="B194" s="3" t="s">
        <v>620</v>
      </c>
      <c r="C194" s="23">
        <v>7046.1074485252675</v>
      </c>
      <c r="D194" s="23">
        <v>9166.7171189617311</v>
      </c>
      <c r="E194" s="23">
        <v>13616.645359033044</v>
      </c>
      <c r="F194" s="23">
        <v>17830.129245989625</v>
      </c>
      <c r="G194" s="23">
        <v>23076.709843170363</v>
      </c>
      <c r="H194" s="45">
        <v>22943.62544583379</v>
      </c>
      <c r="I194" s="45">
        <v>41924.591046908383</v>
      </c>
      <c r="J194" s="45">
        <v>80081.578798730086</v>
      </c>
      <c r="K194" s="45">
        <v>153449.48437749801</v>
      </c>
      <c r="L194" s="23">
        <v>406106.57128336601</v>
      </c>
      <c r="M194" s="69">
        <v>603687.43027027021</v>
      </c>
      <c r="N194" s="68">
        <v>603687.43027027021</v>
      </c>
    </row>
    <row r="195" spans="2:14" x14ac:dyDescent="0.3">
      <c r="B195" s="5" t="s">
        <v>334</v>
      </c>
      <c r="C195" s="24">
        <v>10175.090724132808</v>
      </c>
      <c r="D195" s="24">
        <v>14280.276821009364</v>
      </c>
      <c r="E195" s="24">
        <v>18912.28351029821</v>
      </c>
      <c r="F195" s="24">
        <v>25707.052334547247</v>
      </c>
      <c r="G195" s="24">
        <v>38461.73316314799</v>
      </c>
      <c r="H195" s="57">
        <v>47782.620510200526</v>
      </c>
      <c r="I195" s="57">
        <v>68086.490998171997</v>
      </c>
      <c r="J195" s="57">
        <v>112169.45565867769</v>
      </c>
      <c r="K195" s="57">
        <v>254011.10660907763</v>
      </c>
      <c r="L195" s="24">
        <v>650460.89950139902</v>
      </c>
      <c r="M195" s="79">
        <v>888077.77846994542</v>
      </c>
      <c r="N195" s="84">
        <v>888077.77846994542</v>
      </c>
    </row>
    <row r="196" spans="2:14" x14ac:dyDescent="0.3">
      <c r="B196" s="29" t="s">
        <v>196</v>
      </c>
      <c r="C196" s="43">
        <f>+SUMPRODUCT(C197:C202,'III. Empleo'!C197:C202)/'III. Empleo'!C196</f>
        <v>7058.1730211693048</v>
      </c>
      <c r="D196" s="43">
        <f>+SUMPRODUCT(D197:D202,'III. Empleo'!D197:D202)/'III. Empleo'!D196</f>
        <v>9042.9754327506053</v>
      </c>
      <c r="E196" s="43">
        <f>+SUMPRODUCT(E197:E202,'III. Empleo'!E197:E202)/'III. Empleo'!E196</f>
        <v>11746.073121936395</v>
      </c>
      <c r="F196" s="43">
        <f>+SUMPRODUCT(F197:F202,'III. Empleo'!F197:F202)/'III. Empleo'!F196</f>
        <v>15319.896932756792</v>
      </c>
      <c r="G196" s="43">
        <f>+SUMPRODUCT(G197:G202,'III. Empleo'!G197:G202)/'III. Empleo'!G196</f>
        <v>20367.290790083473</v>
      </c>
      <c r="H196" s="56">
        <f>+SUMPRODUCT(H197:H202,'III. Empleo'!H197:H202)/'III. Empleo'!H196</f>
        <v>26228.161134897404</v>
      </c>
      <c r="I196" s="56">
        <f>+SUMPRODUCT(I197:I202,'III. Empleo'!I197:I202)/'III. Empleo'!I196</f>
        <v>36220.693235677885</v>
      </c>
      <c r="J196" s="56">
        <f>+SUMPRODUCT(J197:J202,'III. Empleo'!J197:J202)/'III. Empleo'!J196</f>
        <v>54198.395834543313</v>
      </c>
      <c r="K196" s="56">
        <f>+SUMPRODUCT(K197:K202,'III. Empleo'!K197:K202)/'III. Empleo'!K196</f>
        <v>111008.05329210915</v>
      </c>
      <c r="L196" s="43">
        <f>+SUMPRODUCT(L197:L202,'III. Empleo'!L197:L202)/'III. Empleo'!L196</f>
        <v>286809.26781407604</v>
      </c>
      <c r="M196" s="43">
        <f>+SUMPRODUCT(M197:M202,'III. Empleo'!M197:M202)/'III. Empleo'!M196</f>
        <v>520734.22768835601</v>
      </c>
      <c r="N196" s="82">
        <f>+SUMPRODUCT(N197:N202,'III. Empleo'!N197:N202)/'III. Empleo'!N196</f>
        <v>520734.22768835601</v>
      </c>
    </row>
    <row r="197" spans="2:14" x14ac:dyDescent="0.3">
      <c r="B197" s="3" t="s">
        <v>335</v>
      </c>
      <c r="C197" s="23">
        <v>6345.5429262110274</v>
      </c>
      <c r="D197" s="23">
        <v>8289.4345921220829</v>
      </c>
      <c r="E197" s="23">
        <v>10519.46302370077</v>
      </c>
      <c r="F197" s="23">
        <v>12951.366766947927</v>
      </c>
      <c r="G197" s="23">
        <v>16087.370273550741</v>
      </c>
      <c r="H197" s="45">
        <v>17835.743692522334</v>
      </c>
      <c r="I197" s="45">
        <v>24845.806550982539</v>
      </c>
      <c r="J197" s="45">
        <v>35571.40348224662</v>
      </c>
      <c r="K197" s="45">
        <v>89466.655637497141</v>
      </c>
      <c r="L197" s="23">
        <v>165918.19904747617</v>
      </c>
      <c r="M197" s="69">
        <v>389088.09714285692</v>
      </c>
      <c r="N197" s="68">
        <v>389088.09714285692</v>
      </c>
    </row>
    <row r="198" spans="2:14" x14ac:dyDescent="0.3">
      <c r="B198" s="3" t="s">
        <v>621</v>
      </c>
      <c r="C198" s="23">
        <v>7600.7990375990858</v>
      </c>
      <c r="D198" s="23">
        <v>10534.081341202835</v>
      </c>
      <c r="E198" s="23">
        <v>13950.932723447129</v>
      </c>
      <c r="F198" s="23">
        <v>18740.405184669264</v>
      </c>
      <c r="G198" s="23">
        <v>22840.614198855907</v>
      </c>
      <c r="H198" s="45">
        <v>27240.096713816714</v>
      </c>
      <c r="I198" s="45">
        <v>36945.760597976376</v>
      </c>
      <c r="J198" s="45">
        <v>56421.606103483442</v>
      </c>
      <c r="K198" s="45">
        <v>106681.94121391168</v>
      </c>
      <c r="L198" s="23">
        <v>314047.27253155236</v>
      </c>
      <c r="M198" s="69">
        <v>544190.875</v>
      </c>
      <c r="N198" s="68">
        <v>544190.875</v>
      </c>
    </row>
    <row r="199" spans="2:14" x14ac:dyDescent="0.3">
      <c r="B199" s="3" t="s">
        <v>522</v>
      </c>
      <c r="C199" s="23">
        <v>9771.570895316805</v>
      </c>
      <c r="D199" s="23">
        <v>8817.9863260316069</v>
      </c>
      <c r="E199" s="23">
        <v>9569.8568636496257</v>
      </c>
      <c r="F199" s="23">
        <v>10634.538083333331</v>
      </c>
      <c r="G199" s="23">
        <v>15072.917487789988</v>
      </c>
      <c r="H199" s="45">
        <v>19817.881726190477</v>
      </c>
      <c r="I199" s="45">
        <v>30768.693642857146</v>
      </c>
      <c r="J199" s="45">
        <v>58462.743621527778</v>
      </c>
      <c r="K199" s="45">
        <v>123468.28807188349</v>
      </c>
      <c r="L199" s="23">
        <v>386247.23244607105</v>
      </c>
      <c r="M199" s="69">
        <v>769118.53125000012</v>
      </c>
      <c r="N199" s="68">
        <v>769118.53125000012</v>
      </c>
    </row>
    <row r="200" spans="2:14" x14ac:dyDescent="0.3">
      <c r="B200" s="3" t="s">
        <v>336</v>
      </c>
      <c r="C200" s="23">
        <v>6640.3596821582905</v>
      </c>
      <c r="D200" s="23">
        <v>7312.9178080629936</v>
      </c>
      <c r="E200" s="23">
        <v>9959.423192823795</v>
      </c>
      <c r="F200" s="23">
        <v>11940.211427808148</v>
      </c>
      <c r="G200" s="23">
        <v>15235.87460704594</v>
      </c>
      <c r="H200" s="45">
        <v>31462.382175706985</v>
      </c>
      <c r="I200" s="45">
        <v>42067.855186815344</v>
      </c>
      <c r="J200" s="45">
        <v>63653.685190651595</v>
      </c>
      <c r="K200" s="45">
        <v>117205.42947270931</v>
      </c>
      <c r="L200" s="23">
        <v>369140.07966892089</v>
      </c>
      <c r="M200" s="69">
        <v>637063.47718309879</v>
      </c>
      <c r="N200" s="68">
        <v>637063.47718309879</v>
      </c>
    </row>
    <row r="201" spans="2:14" x14ac:dyDescent="0.3">
      <c r="B201" s="3" t="s">
        <v>337</v>
      </c>
      <c r="C201" s="23">
        <v>6514.9244254823616</v>
      </c>
      <c r="D201" s="23">
        <v>8897.8188124674416</v>
      </c>
      <c r="E201" s="23">
        <v>11346.846219706633</v>
      </c>
      <c r="F201" s="23">
        <v>16370.731824265989</v>
      </c>
      <c r="G201" s="23">
        <v>22768.865055061266</v>
      </c>
      <c r="H201" s="45">
        <v>29648.260191914098</v>
      </c>
      <c r="I201" s="45">
        <v>44355.4601103081</v>
      </c>
      <c r="J201" s="45">
        <v>67980.751802224389</v>
      </c>
      <c r="K201" s="45">
        <v>122114.94718641152</v>
      </c>
      <c r="L201" s="23">
        <v>353967.34432637709</v>
      </c>
      <c r="M201" s="69">
        <v>619687.97618644044</v>
      </c>
      <c r="N201" s="68">
        <v>619687.97618644044</v>
      </c>
    </row>
    <row r="202" spans="2:14" x14ac:dyDescent="0.3">
      <c r="B202" s="5" t="s">
        <v>338</v>
      </c>
      <c r="C202" s="24">
        <v>9723.4723988690967</v>
      </c>
      <c r="D202" s="24">
        <v>12850.945507144514</v>
      </c>
      <c r="E202" s="24">
        <v>17543.689802343284</v>
      </c>
      <c r="F202" s="24">
        <v>25122.521575632501</v>
      </c>
      <c r="G202" s="24">
        <v>35973.804344955446</v>
      </c>
      <c r="H202" s="57">
        <v>48507.690095510196</v>
      </c>
      <c r="I202" s="57">
        <v>61667.616325406831</v>
      </c>
      <c r="J202" s="57">
        <v>88108.659831925819</v>
      </c>
      <c r="K202" s="57">
        <v>161676.22138924105</v>
      </c>
      <c r="L202" s="24">
        <v>416620.76241814042</v>
      </c>
      <c r="M202" s="79">
        <v>575901.87027397251</v>
      </c>
      <c r="N202" s="84">
        <v>575901.87027397251</v>
      </c>
    </row>
    <row r="203" spans="2:14" x14ac:dyDescent="0.3">
      <c r="B203" s="29" t="s">
        <v>197</v>
      </c>
      <c r="C203" s="43">
        <f>+SUMPRODUCT(C204:C212,'III. Empleo'!C204:C212)/'III. Empleo'!C203</f>
        <v>9487.6729817800642</v>
      </c>
      <c r="D203" s="43">
        <f>+SUMPRODUCT(D204:D212,'III. Empleo'!D204:D212)/'III. Empleo'!D203</f>
        <v>11977.175237705036</v>
      </c>
      <c r="E203" s="43">
        <f>+SUMPRODUCT(E204:E212,'III. Empleo'!E204:E212)/'III. Empleo'!E203</f>
        <v>16450.691574666827</v>
      </c>
      <c r="F203" s="43">
        <f>+SUMPRODUCT(F204:F212,'III. Empleo'!F204:F212)/'III. Empleo'!F203</f>
        <v>21866.709159313275</v>
      </c>
      <c r="G203" s="43">
        <f>+SUMPRODUCT(G204:G212,'III. Empleo'!G204:G212)/'III. Empleo'!G203</f>
        <v>29516.622273804835</v>
      </c>
      <c r="H203" s="56">
        <f>+SUMPRODUCT(H204:H212,'III. Empleo'!H204:H212)/'III. Empleo'!H203</f>
        <v>39127.093549932448</v>
      </c>
      <c r="I203" s="56">
        <f>+SUMPRODUCT(I204:I212,'III. Empleo'!I204:I212)/'III. Empleo'!I203</f>
        <v>55772.924966797946</v>
      </c>
      <c r="J203" s="56">
        <f>+SUMPRODUCT(J204:J212,'III. Empleo'!J204:J212)/'III. Empleo'!J203</f>
        <v>85831.116093521938</v>
      </c>
      <c r="K203" s="56">
        <f>+SUMPRODUCT(K204:K212,'III. Empleo'!K204:K212)/'III. Empleo'!K203</f>
        <v>172883.45376714351</v>
      </c>
      <c r="L203" s="43">
        <f>+SUMPRODUCT(L204:L212,'III. Empleo'!L204:L212)/'III. Empleo'!L203</f>
        <v>458614.47496044531</v>
      </c>
      <c r="M203" s="43">
        <f>+SUMPRODUCT(M204:M212,'III. Empleo'!M204:M212)/'III. Empleo'!M203</f>
        <v>741781.68287072238</v>
      </c>
      <c r="N203" s="82">
        <f>+SUMPRODUCT(N204:N212,'III. Empleo'!N204:N212)/'III. Empleo'!N203</f>
        <v>741781.68287072238</v>
      </c>
    </row>
    <row r="204" spans="2:14" x14ac:dyDescent="0.3">
      <c r="B204" s="3" t="s">
        <v>622</v>
      </c>
      <c r="C204" s="23">
        <v>11130.402443563789</v>
      </c>
      <c r="D204" s="23">
        <v>11555.41434620596</v>
      </c>
      <c r="E204" s="23">
        <v>15977.310555555558</v>
      </c>
      <c r="F204" s="23">
        <v>20532.752976758569</v>
      </c>
      <c r="G204" s="23">
        <v>24590.274258911071</v>
      </c>
      <c r="H204" s="45">
        <v>36497.511293859643</v>
      </c>
      <c r="I204" s="45">
        <v>42638.298941946334</v>
      </c>
      <c r="J204" s="45">
        <v>61002.284489726902</v>
      </c>
      <c r="K204" s="45">
        <v>127261.47424674284</v>
      </c>
      <c r="L204" s="23">
        <v>249062.47737876349</v>
      </c>
      <c r="M204" s="69">
        <v>390183.51171428559</v>
      </c>
      <c r="N204" s="68">
        <v>390183.51171428559</v>
      </c>
    </row>
    <row r="205" spans="2:14" x14ac:dyDescent="0.3">
      <c r="B205" s="3" t="s">
        <v>528</v>
      </c>
      <c r="C205" s="23">
        <v>6512.7139672944277</v>
      </c>
      <c r="D205" s="23">
        <v>8792.1321013708512</v>
      </c>
      <c r="E205" s="23">
        <v>11629.494207839263</v>
      </c>
      <c r="F205" s="23">
        <v>17679.75886711133</v>
      </c>
      <c r="G205" s="23">
        <v>21601.500472717322</v>
      </c>
      <c r="H205" s="45">
        <v>26630.257586680294</v>
      </c>
      <c r="I205" s="45">
        <v>38493.124703228874</v>
      </c>
      <c r="J205" s="45">
        <v>62739.066489197539</v>
      </c>
      <c r="K205" s="45">
        <v>101295.71968214755</v>
      </c>
      <c r="L205" s="23">
        <v>330703.13541474246</v>
      </c>
      <c r="M205" s="69">
        <v>519087.11736842099</v>
      </c>
      <c r="N205" s="68">
        <v>519087.11736842099</v>
      </c>
    </row>
    <row r="206" spans="2:14" x14ac:dyDescent="0.3">
      <c r="B206" s="3" t="s">
        <v>529</v>
      </c>
      <c r="C206" s="23">
        <v>8492.5406944444458</v>
      </c>
      <c r="D206" s="23">
        <v>11263.165833333333</v>
      </c>
      <c r="E206" s="23">
        <v>10658.760912147794</v>
      </c>
      <c r="F206" s="23">
        <v>10085.522954345115</v>
      </c>
      <c r="G206" s="23">
        <v>11860.047430555554</v>
      </c>
      <c r="H206" s="45">
        <v>19325.575181781041</v>
      </c>
      <c r="I206" s="45">
        <v>30384.147028580439</v>
      </c>
      <c r="J206" s="45">
        <v>42514.303564814829</v>
      </c>
      <c r="K206" s="45">
        <v>63539.920576645563</v>
      </c>
      <c r="L206" s="23">
        <v>207711.06220575745</v>
      </c>
      <c r="M206" s="69">
        <v>479303.52999999997</v>
      </c>
      <c r="N206" s="68">
        <v>479303.52999999997</v>
      </c>
    </row>
    <row r="207" spans="2:14" x14ac:dyDescent="0.3">
      <c r="B207" s="3" t="s">
        <v>531</v>
      </c>
      <c r="C207" s="23">
        <v>8952.2723484848484</v>
      </c>
      <c r="D207" s="23">
        <v>12410.391803030303</v>
      </c>
      <c r="E207" s="23">
        <v>16486.027674242425</v>
      </c>
      <c r="F207" s="23">
        <v>19904.322424242426</v>
      </c>
      <c r="G207" s="23">
        <v>25478.478265151516</v>
      </c>
      <c r="H207" s="45">
        <v>33926.666944444449</v>
      </c>
      <c r="I207" s="45">
        <v>45411.044114583325</v>
      </c>
      <c r="J207" s="45">
        <v>69954.436798611117</v>
      </c>
      <c r="K207" s="45">
        <v>136537.78713001867</v>
      </c>
      <c r="L207" s="23">
        <v>369226.47822222213</v>
      </c>
      <c r="M207" s="69">
        <v>543027.16266666655</v>
      </c>
      <c r="N207" s="68">
        <v>543027.16266666655</v>
      </c>
    </row>
    <row r="208" spans="2:14" x14ac:dyDescent="0.3">
      <c r="B208" s="3" t="s">
        <v>623</v>
      </c>
      <c r="C208" s="23">
        <v>6207.8929903649068</v>
      </c>
      <c r="D208" s="23">
        <v>8632.195144168154</v>
      </c>
      <c r="E208" s="23">
        <v>11660.516784287722</v>
      </c>
      <c r="F208" s="23">
        <v>16072.471786687738</v>
      </c>
      <c r="G208" s="23">
        <v>20097.59675030693</v>
      </c>
      <c r="H208" s="45">
        <v>27977.106500823807</v>
      </c>
      <c r="I208" s="45">
        <v>46647.776104831566</v>
      </c>
      <c r="J208" s="45">
        <v>70432.906589379098</v>
      </c>
      <c r="K208" s="45">
        <v>149372.30839099071</v>
      </c>
      <c r="L208" s="23">
        <v>432632.30046719452</v>
      </c>
      <c r="M208" s="69">
        <v>789461.06907407416</v>
      </c>
      <c r="N208" s="68">
        <v>789461.06907407416</v>
      </c>
    </row>
    <row r="209" spans="2:14" x14ac:dyDescent="0.3">
      <c r="B209" s="3" t="s">
        <v>624</v>
      </c>
      <c r="C209" s="23">
        <v>6935.9579828427741</v>
      </c>
      <c r="D209" s="23">
        <v>9270.15467296114</v>
      </c>
      <c r="E209" s="23">
        <v>13852.451333095916</v>
      </c>
      <c r="F209" s="23">
        <v>17898.988297435899</v>
      </c>
      <c r="G209" s="23">
        <v>23573.647647902995</v>
      </c>
      <c r="H209" s="45">
        <v>30236.562645502647</v>
      </c>
      <c r="I209" s="45">
        <v>44504.686865147196</v>
      </c>
      <c r="J209" s="45">
        <v>70923.060911680921</v>
      </c>
      <c r="K209" s="45">
        <v>127463.96538105413</v>
      </c>
      <c r="L209" s="23">
        <v>456748.40202200849</v>
      </c>
      <c r="M209" s="69">
        <v>861525.21769230766</v>
      </c>
      <c r="N209" s="68">
        <v>861525.21769230766</v>
      </c>
    </row>
    <row r="210" spans="2:14" x14ac:dyDescent="0.3">
      <c r="B210" s="3" t="s">
        <v>625</v>
      </c>
      <c r="C210" s="23">
        <v>8527.85373898744</v>
      </c>
      <c r="D210" s="23">
        <v>10975.39905322129</v>
      </c>
      <c r="E210" s="23">
        <v>13904.577589788421</v>
      </c>
      <c r="F210" s="23">
        <v>15945.786334589697</v>
      </c>
      <c r="G210" s="23">
        <v>20743.993173611114</v>
      </c>
      <c r="H210" s="45">
        <v>26874.008959072307</v>
      </c>
      <c r="I210" s="45">
        <v>37340.213039848713</v>
      </c>
      <c r="J210" s="45">
        <v>56402.642462473341</v>
      </c>
      <c r="K210" s="45">
        <v>110562.23575870093</v>
      </c>
      <c r="L210" s="23">
        <v>263266.06553198473</v>
      </c>
      <c r="M210" s="69">
        <v>528084.88363636343</v>
      </c>
      <c r="N210" s="68">
        <v>528084.88363636343</v>
      </c>
    </row>
    <row r="211" spans="2:14" x14ac:dyDescent="0.3">
      <c r="B211" s="3" t="s">
        <v>339</v>
      </c>
      <c r="C211" s="23">
        <v>9756.4818859812858</v>
      </c>
      <c r="D211" s="23">
        <v>12277.543895585719</v>
      </c>
      <c r="E211" s="23">
        <v>16890.358928225975</v>
      </c>
      <c r="F211" s="23">
        <v>23250.165094231848</v>
      </c>
      <c r="G211" s="23">
        <v>32898.97716949023</v>
      </c>
      <c r="H211" s="45">
        <v>44031.047245546251</v>
      </c>
      <c r="I211" s="45">
        <v>64628.619757255052</v>
      </c>
      <c r="J211" s="45">
        <v>103755.7398918512</v>
      </c>
      <c r="K211" s="45">
        <v>209917.6357161268</v>
      </c>
      <c r="L211" s="23">
        <v>499548.00936485961</v>
      </c>
      <c r="M211" s="69">
        <v>799019.43557692331</v>
      </c>
      <c r="N211" s="68">
        <v>799019.43557692331</v>
      </c>
    </row>
    <row r="212" spans="2:14" x14ac:dyDescent="0.3">
      <c r="B212" s="5" t="s">
        <v>340</v>
      </c>
      <c r="C212" s="24">
        <v>13043.821796990846</v>
      </c>
      <c r="D212" s="24">
        <v>16388.466289308173</v>
      </c>
      <c r="E212" s="24">
        <v>24600.699366231256</v>
      </c>
      <c r="F212" s="24">
        <v>31926.11365801288</v>
      </c>
      <c r="G212" s="24">
        <v>42846.441226012408</v>
      </c>
      <c r="H212" s="57">
        <v>52397.559351775948</v>
      </c>
      <c r="I212" s="57">
        <v>71892.585896464661</v>
      </c>
      <c r="J212" s="57">
        <v>107918.32968198006</v>
      </c>
      <c r="K212" s="57">
        <v>236476.97226017943</v>
      </c>
      <c r="L212" s="24">
        <v>801994.03239682538</v>
      </c>
      <c r="M212" s="79">
        <v>1164181.9086956517</v>
      </c>
      <c r="N212" s="84">
        <v>1164181.9086956517</v>
      </c>
    </row>
    <row r="213" spans="2:14" x14ac:dyDescent="0.3">
      <c r="B213" s="29" t="s">
        <v>198</v>
      </c>
      <c r="C213" s="43">
        <f>+SUMPRODUCT(C214:C244,'III. Empleo'!C214:C244)/'III. Empleo'!C213</f>
        <v>11646.238358449018</v>
      </c>
      <c r="D213" s="43">
        <f>+SUMPRODUCT(D214:D244,'III. Empleo'!D214:D244)/'III. Empleo'!D213</f>
        <v>15699.794643184323</v>
      </c>
      <c r="E213" s="43">
        <f>+SUMPRODUCT(E214:E244,'III. Empleo'!E214:E244)/'III. Empleo'!E213</f>
        <v>20800.952193010566</v>
      </c>
      <c r="F213" s="43">
        <f>+SUMPRODUCT(F214:F244,'III. Empleo'!F214:F244)/'III. Empleo'!F213</f>
        <v>27992.562428798006</v>
      </c>
      <c r="G213" s="43">
        <f>+SUMPRODUCT(G214:G244,'III. Empleo'!G214:G244)/'III. Empleo'!G213</f>
        <v>39399.125696599964</v>
      </c>
      <c r="H213" s="43">
        <f>+SUMPRODUCT(H214:H244,'III. Empleo'!H214:H244)/'III. Empleo'!H213</f>
        <v>53949.923288021244</v>
      </c>
      <c r="I213" s="43">
        <f>+SUMPRODUCT(I214:I244,'III. Empleo'!I214:I244)/'III. Empleo'!I213</f>
        <v>79411.896742569297</v>
      </c>
      <c r="J213" s="43">
        <v>136002.83057013815</v>
      </c>
      <c r="K213" s="43">
        <v>304935.35443947482</v>
      </c>
      <c r="L213" s="43">
        <v>832848.79650406376</v>
      </c>
      <c r="M213" s="43">
        <f>+SUMPRODUCT(M214:M244,'III. Empleo'!M214:M244)/'III. Empleo'!M213</f>
        <v>1201356.144100562</v>
      </c>
      <c r="N213" s="82">
        <f>+SUMPRODUCT(N214:N244,'III. Empleo'!N214:N244)/'III. Empleo'!N213</f>
        <v>1201356.144100562</v>
      </c>
    </row>
    <row r="214" spans="2:14" x14ac:dyDescent="0.3">
      <c r="B214" s="3" t="s">
        <v>626</v>
      </c>
      <c r="C214" s="23">
        <v>13659.44349869733</v>
      </c>
      <c r="D214" s="23">
        <v>18054.995856730631</v>
      </c>
      <c r="E214" s="23">
        <v>24343.45774500784</v>
      </c>
      <c r="F214" s="23">
        <v>32099.526282294097</v>
      </c>
      <c r="G214" s="23">
        <v>42649.959033316467</v>
      </c>
      <c r="H214" s="45">
        <v>59976.053787064891</v>
      </c>
      <c r="I214" s="45">
        <v>83727.643996851097</v>
      </c>
      <c r="J214" s="45">
        <v>138606.98642090871</v>
      </c>
      <c r="K214" s="45">
        <v>287098.35813081998</v>
      </c>
      <c r="L214" s="23">
        <v>856481.96054369921</v>
      </c>
      <c r="M214" s="69">
        <v>1230717.7578048774</v>
      </c>
      <c r="N214" s="68">
        <v>1230717.7578048774</v>
      </c>
    </row>
    <row r="215" spans="2:14" x14ac:dyDescent="0.3">
      <c r="B215" s="3" t="s">
        <v>341</v>
      </c>
      <c r="C215" s="23">
        <v>7653.0172720852124</v>
      </c>
      <c r="D215" s="23">
        <v>10151.81805430354</v>
      </c>
      <c r="E215" s="23">
        <v>13196.417824229691</v>
      </c>
      <c r="F215" s="23">
        <v>17621.079929972755</v>
      </c>
      <c r="G215" s="23">
        <v>26759.924315076172</v>
      </c>
      <c r="H215" s="45">
        <v>35616.543024010265</v>
      </c>
      <c r="I215" s="45">
        <v>55177.379564592884</v>
      </c>
      <c r="J215" s="45">
        <v>90220.040579444656</v>
      </c>
      <c r="K215" s="45">
        <v>187719.30820522728</v>
      </c>
      <c r="L215" s="23">
        <v>626254.65565806883</v>
      </c>
      <c r="M215" s="69">
        <v>891738.50499999989</v>
      </c>
      <c r="N215" s="68">
        <v>891738.50499999989</v>
      </c>
    </row>
    <row r="216" spans="2:14" x14ac:dyDescent="0.3">
      <c r="B216" s="3" t="s">
        <v>342</v>
      </c>
      <c r="C216" s="23">
        <v>11198.848578132254</v>
      </c>
      <c r="D216" s="23">
        <v>13745.509760612551</v>
      </c>
      <c r="E216" s="23">
        <v>17559.081841500672</v>
      </c>
      <c r="F216" s="23">
        <v>23043.659929021818</v>
      </c>
      <c r="G216" s="23">
        <v>31581.97737889603</v>
      </c>
      <c r="H216" s="45">
        <v>47116.508605593612</v>
      </c>
      <c r="I216" s="45">
        <v>66760.113130421014</v>
      </c>
      <c r="J216" s="45">
        <v>113822.86419317882</v>
      </c>
      <c r="K216" s="45">
        <v>252161.9260486289</v>
      </c>
      <c r="L216" s="23">
        <v>821015.62596109044</v>
      </c>
      <c r="M216" s="69">
        <v>1331484.2059780222</v>
      </c>
      <c r="N216" s="68">
        <v>1331484.2059780222</v>
      </c>
    </row>
    <row r="217" spans="2:14" x14ac:dyDescent="0.3">
      <c r="B217" s="3" t="s">
        <v>343</v>
      </c>
      <c r="C217" s="23">
        <v>10134.135893390428</v>
      </c>
      <c r="D217" s="23">
        <v>14855.452047459146</v>
      </c>
      <c r="E217" s="23">
        <v>19282.575641546082</v>
      </c>
      <c r="F217" s="23">
        <v>26605.607906402893</v>
      </c>
      <c r="G217" s="23">
        <v>35515.196233870403</v>
      </c>
      <c r="H217" s="45">
        <v>45744.114921152221</v>
      </c>
      <c r="I217" s="45">
        <v>62784.995413489603</v>
      </c>
      <c r="J217" s="45">
        <v>111925.64004744786</v>
      </c>
      <c r="K217" s="45">
        <v>251443.8651546177</v>
      </c>
      <c r="L217" s="23">
        <v>612342.48589504894</v>
      </c>
      <c r="M217" s="69">
        <v>883612.05419354851</v>
      </c>
      <c r="N217" s="68">
        <v>883612.05419354851</v>
      </c>
    </row>
    <row r="218" spans="2:14" x14ac:dyDescent="0.3">
      <c r="B218" s="3" t="s">
        <v>344</v>
      </c>
      <c r="C218" s="23">
        <v>9247.126773348451</v>
      </c>
      <c r="D218" s="23">
        <v>12559.534340388154</v>
      </c>
      <c r="E218" s="23">
        <v>18885.206804109413</v>
      </c>
      <c r="F218" s="23">
        <v>23491.288394633364</v>
      </c>
      <c r="G218" s="23">
        <v>31872.695557120631</v>
      </c>
      <c r="H218" s="45">
        <v>39742.395137512111</v>
      </c>
      <c r="I218" s="45">
        <v>58465.885982120621</v>
      </c>
      <c r="J218" s="45">
        <v>86548.459740127204</v>
      </c>
      <c r="K218" s="45">
        <v>186958.68004268222</v>
      </c>
      <c r="L218" s="23">
        <v>523364.80681752949</v>
      </c>
      <c r="M218" s="69">
        <v>779937.68675977644</v>
      </c>
      <c r="N218" s="68">
        <v>779937.68675977644</v>
      </c>
    </row>
    <row r="219" spans="2:14" x14ac:dyDescent="0.3">
      <c r="B219" s="3" t="s">
        <v>345</v>
      </c>
      <c r="C219" s="23">
        <v>6406.8098311491949</v>
      </c>
      <c r="D219" s="23">
        <v>9090.7490392535383</v>
      </c>
      <c r="E219" s="23">
        <v>12573.425942817817</v>
      </c>
      <c r="F219" s="23">
        <v>17344.505936561563</v>
      </c>
      <c r="G219" s="23">
        <v>25137.477244876456</v>
      </c>
      <c r="H219" s="45">
        <v>37355.233190225939</v>
      </c>
      <c r="I219" s="45">
        <v>60035.538102014514</v>
      </c>
      <c r="J219" s="45">
        <v>98185.013279294013</v>
      </c>
      <c r="K219" s="45">
        <v>244143.44614330737</v>
      </c>
      <c r="L219" s="23">
        <v>767240.93689168943</v>
      </c>
      <c r="M219" s="69">
        <v>1040158.2061538461</v>
      </c>
      <c r="N219" s="68">
        <v>1040158.2061538461</v>
      </c>
    </row>
    <row r="220" spans="2:14" x14ac:dyDescent="0.3">
      <c r="B220" s="3" t="s">
        <v>346</v>
      </c>
      <c r="C220" s="23">
        <v>11989.705888543824</v>
      </c>
      <c r="D220" s="23">
        <v>16023.375670995671</v>
      </c>
      <c r="E220" s="23">
        <v>23034.093976190474</v>
      </c>
      <c r="F220" s="23">
        <v>30249.28533333333</v>
      </c>
      <c r="G220" s="23">
        <v>44483.760267857142</v>
      </c>
      <c r="H220" s="45">
        <v>62094.208892857139</v>
      </c>
      <c r="I220" s="45">
        <v>88461.652212719302</v>
      </c>
      <c r="J220" s="45">
        <v>149002.73978070173</v>
      </c>
      <c r="K220" s="45">
        <v>325505.51595093793</v>
      </c>
      <c r="L220" s="23">
        <v>894242.32180492824</v>
      </c>
      <c r="M220" s="69">
        <v>1128414.0662500001</v>
      </c>
      <c r="N220" s="68">
        <v>1128414.0662500001</v>
      </c>
    </row>
    <row r="221" spans="2:14" x14ac:dyDescent="0.3">
      <c r="B221" s="3" t="s">
        <v>627</v>
      </c>
      <c r="C221" s="23">
        <v>13213.757872162021</v>
      </c>
      <c r="D221" s="23">
        <v>17490.180808823527</v>
      </c>
      <c r="E221" s="23">
        <v>23864.338739787578</v>
      </c>
      <c r="F221" s="23">
        <v>29170.318482142855</v>
      </c>
      <c r="G221" s="23">
        <v>40525.66479166667</v>
      </c>
      <c r="H221" s="45">
        <v>55953.548177083321</v>
      </c>
      <c r="I221" s="45">
        <v>81460.161881127453</v>
      </c>
      <c r="J221" s="45">
        <v>137936.88343750002</v>
      </c>
      <c r="K221" s="45">
        <v>316585.26712145971</v>
      </c>
      <c r="L221" s="23">
        <v>886642.15566176455</v>
      </c>
      <c r="M221" s="69">
        <v>1217166.8931250002</v>
      </c>
      <c r="N221" s="68">
        <v>1217166.8931250002</v>
      </c>
    </row>
    <row r="222" spans="2:14" x14ac:dyDescent="0.3">
      <c r="B222" s="3" t="s">
        <v>347</v>
      </c>
      <c r="C222" s="23">
        <v>13518.798598484849</v>
      </c>
      <c r="D222" s="23">
        <v>18299.7271751443</v>
      </c>
      <c r="E222" s="23">
        <v>24455.033264163376</v>
      </c>
      <c r="F222" s="23">
        <v>33157.675674603182</v>
      </c>
      <c r="G222" s="23">
        <v>41470.602889801747</v>
      </c>
      <c r="H222" s="45">
        <v>56933.161337500002</v>
      </c>
      <c r="I222" s="45">
        <v>84870.222033333324</v>
      </c>
      <c r="J222" s="45">
        <v>142232.92906666666</v>
      </c>
      <c r="K222" s="45">
        <v>295726.10719038465</v>
      </c>
      <c r="L222" s="23">
        <v>749128.06349426822</v>
      </c>
      <c r="M222" s="69">
        <v>1134020.0618518521</v>
      </c>
      <c r="N222" s="68">
        <v>1134020.0618518521</v>
      </c>
    </row>
    <row r="223" spans="2:14" x14ac:dyDescent="0.3">
      <c r="B223" s="3" t="s">
        <v>348</v>
      </c>
      <c r="C223" s="23">
        <v>10511.455731168124</v>
      </c>
      <c r="D223" s="23">
        <v>12826.832585871742</v>
      </c>
      <c r="E223" s="23">
        <v>17579.036193884156</v>
      </c>
      <c r="F223" s="23">
        <v>22427.170670501557</v>
      </c>
      <c r="G223" s="23">
        <v>28611.094999902201</v>
      </c>
      <c r="H223" s="45">
        <v>40865.418898678196</v>
      </c>
      <c r="I223" s="45">
        <v>59518.811709965557</v>
      </c>
      <c r="J223" s="45">
        <v>105196.54710660905</v>
      </c>
      <c r="K223" s="45">
        <v>248288.44158760094</v>
      </c>
      <c r="L223" s="23">
        <v>789694.09213947412</v>
      </c>
      <c r="M223" s="69">
        <v>1038494.1152293575</v>
      </c>
      <c r="N223" s="68">
        <v>1038494.1152293575</v>
      </c>
    </row>
    <row r="224" spans="2:14" x14ac:dyDescent="0.3">
      <c r="B224" s="3" t="s">
        <v>349</v>
      </c>
      <c r="C224" s="23">
        <v>7036.5523919753077</v>
      </c>
      <c r="D224" s="23">
        <v>10005.709250051987</v>
      </c>
      <c r="E224" s="23">
        <v>15133.436338107402</v>
      </c>
      <c r="F224" s="23">
        <v>19261.249622863834</v>
      </c>
      <c r="G224" s="23">
        <v>29525.368898809524</v>
      </c>
      <c r="H224" s="45">
        <v>41225.971055402937</v>
      </c>
      <c r="I224" s="45">
        <v>59469.692486942069</v>
      </c>
      <c r="J224" s="45">
        <v>102406.57141975309</v>
      </c>
      <c r="K224" s="45">
        <v>245413.96965845206</v>
      </c>
      <c r="L224" s="23">
        <v>722229.92590512836</v>
      </c>
      <c r="M224" s="69">
        <v>929365.66730769235</v>
      </c>
      <c r="N224" s="68">
        <v>929365.66730769235</v>
      </c>
    </row>
    <row r="225" spans="2:14" x14ac:dyDescent="0.3">
      <c r="B225" s="3" t="s">
        <v>350</v>
      </c>
      <c r="C225" s="23">
        <v>10073.741161393385</v>
      </c>
      <c r="D225" s="23">
        <v>15714.741521901713</v>
      </c>
      <c r="E225" s="23">
        <v>21283.516985474307</v>
      </c>
      <c r="F225" s="23">
        <v>26957.040429841898</v>
      </c>
      <c r="G225" s="23">
        <v>38301.98053932179</v>
      </c>
      <c r="H225" s="45">
        <v>56042.953073412704</v>
      </c>
      <c r="I225" s="45">
        <v>72962.898328007534</v>
      </c>
      <c r="J225" s="45">
        <v>115856.29977182539</v>
      </c>
      <c r="K225" s="45">
        <v>231765.95087581952</v>
      </c>
      <c r="L225" s="23">
        <v>673272.1902579366</v>
      </c>
      <c r="M225" s="69">
        <v>1065177.5442857146</v>
      </c>
      <c r="N225" s="68">
        <v>1065177.5442857146</v>
      </c>
    </row>
    <row r="226" spans="2:14" x14ac:dyDescent="0.3">
      <c r="B226" s="3" t="s">
        <v>351</v>
      </c>
      <c r="C226" s="23">
        <v>8393.3011813838148</v>
      </c>
      <c r="D226" s="23">
        <v>11874.618696581196</v>
      </c>
      <c r="E226" s="23">
        <v>15593.565107607605</v>
      </c>
      <c r="F226" s="23">
        <v>20272.711732456137</v>
      </c>
      <c r="G226" s="23">
        <v>26906.363020691148</v>
      </c>
      <c r="H226" s="45">
        <v>36765.471237373735</v>
      </c>
      <c r="I226" s="45">
        <v>55067.612095959601</v>
      </c>
      <c r="J226" s="45">
        <v>88059.718129047527</v>
      </c>
      <c r="K226" s="45">
        <v>174860.56686573089</v>
      </c>
      <c r="L226" s="23">
        <v>442977.23896749294</v>
      </c>
      <c r="M226" s="69">
        <v>655902.361142857</v>
      </c>
      <c r="N226" s="68">
        <v>655902.361142857</v>
      </c>
    </row>
    <row r="227" spans="2:14" x14ac:dyDescent="0.3">
      <c r="B227" s="3" t="s">
        <v>352</v>
      </c>
      <c r="C227" s="23">
        <v>9194.9568062614107</v>
      </c>
      <c r="D227" s="23">
        <v>12281.691431911715</v>
      </c>
      <c r="E227" s="23">
        <v>15585.218111350665</v>
      </c>
      <c r="F227" s="23">
        <v>19644.504456023391</v>
      </c>
      <c r="G227" s="23">
        <v>24554.546142344483</v>
      </c>
      <c r="H227" s="45">
        <v>34493.092946337609</v>
      </c>
      <c r="I227" s="45">
        <v>53708.443784293275</v>
      </c>
      <c r="J227" s="45">
        <v>102045.91146911326</v>
      </c>
      <c r="K227" s="45">
        <v>226942.34985343736</v>
      </c>
      <c r="L227" s="23">
        <v>545722.6929170927</v>
      </c>
      <c r="M227" s="69">
        <v>738619.89185000013</v>
      </c>
      <c r="N227" s="68">
        <v>738619.89185000013</v>
      </c>
    </row>
    <row r="228" spans="2:14" x14ac:dyDescent="0.3">
      <c r="B228" s="3" t="s">
        <v>353</v>
      </c>
      <c r="C228" s="23">
        <v>9714.5822051513969</v>
      </c>
      <c r="D228" s="23">
        <v>13325.114974307677</v>
      </c>
      <c r="E228" s="23">
        <v>17806.685617997755</v>
      </c>
      <c r="F228" s="23">
        <v>21670.270148284821</v>
      </c>
      <c r="G228" s="23">
        <v>29496.614240542167</v>
      </c>
      <c r="H228" s="45">
        <v>40488.254887941344</v>
      </c>
      <c r="I228" s="45">
        <v>57707.331126583485</v>
      </c>
      <c r="J228" s="45">
        <v>92331.89910026599</v>
      </c>
      <c r="K228" s="45">
        <v>189524.32416567477</v>
      </c>
      <c r="L228" s="23">
        <v>528203.82635384193</v>
      </c>
      <c r="M228" s="69">
        <v>796881.13434782613</v>
      </c>
      <c r="N228" s="68">
        <v>796881.13434782613</v>
      </c>
    </row>
    <row r="229" spans="2:14" x14ac:dyDescent="0.3">
      <c r="B229" s="3" t="s">
        <v>628</v>
      </c>
      <c r="C229" s="23">
        <v>10021.500805567843</v>
      </c>
      <c r="D229" s="23">
        <v>12185.673891223154</v>
      </c>
      <c r="E229" s="23">
        <v>17490.542366959064</v>
      </c>
      <c r="F229" s="23">
        <v>23179.781719799907</v>
      </c>
      <c r="G229" s="23">
        <v>28000.993328460041</v>
      </c>
      <c r="H229" s="45">
        <v>34411.835606725144</v>
      </c>
      <c r="I229" s="45">
        <v>50365.744933333335</v>
      </c>
      <c r="J229" s="45">
        <v>87275.143564475657</v>
      </c>
      <c r="K229" s="45">
        <v>172877.41059583335</v>
      </c>
      <c r="L229" s="23">
        <v>416379.83117566421</v>
      </c>
      <c r="M229" s="69">
        <v>579040.05750000011</v>
      </c>
      <c r="N229" s="68">
        <v>579040.05750000011</v>
      </c>
    </row>
    <row r="230" spans="2:14" x14ac:dyDescent="0.3">
      <c r="B230" s="3" t="s">
        <v>629</v>
      </c>
      <c r="C230" s="23">
        <v>8344.8669031400968</v>
      </c>
      <c r="D230" s="23">
        <v>10827.250196739133</v>
      </c>
      <c r="E230" s="23">
        <v>13312.363239302967</v>
      </c>
      <c r="F230" s="23">
        <v>18009.323752276887</v>
      </c>
      <c r="G230" s="23">
        <v>25933.970693257357</v>
      </c>
      <c r="H230" s="45">
        <v>35779.813754135655</v>
      </c>
      <c r="I230" s="45">
        <v>51935.085589717753</v>
      </c>
      <c r="J230" s="45">
        <v>66693.52700856555</v>
      </c>
      <c r="K230" s="45">
        <v>87373.682182299191</v>
      </c>
      <c r="L230" s="23">
        <v>344608.04050063924</v>
      </c>
      <c r="M230" s="69">
        <v>501739.90294117638</v>
      </c>
      <c r="N230" s="68">
        <v>501739.90294117638</v>
      </c>
    </row>
    <row r="231" spans="2:14" x14ac:dyDescent="0.3">
      <c r="B231" s="3" t="s">
        <v>630</v>
      </c>
      <c r="C231" s="23">
        <v>13986.062996245832</v>
      </c>
      <c r="D231" s="23">
        <v>20097.298743727599</v>
      </c>
      <c r="E231" s="23">
        <v>26564.958837575261</v>
      </c>
      <c r="F231" s="23">
        <v>35831.126140681001</v>
      </c>
      <c r="G231" s="23">
        <v>50529.937671893662</v>
      </c>
      <c r="H231" s="45">
        <v>66317.109189814815</v>
      </c>
      <c r="I231" s="45">
        <v>97395.204024831633</v>
      </c>
      <c r="J231" s="45">
        <v>163751.73149509807</v>
      </c>
      <c r="K231" s="45">
        <v>356812.80133817164</v>
      </c>
      <c r="L231" s="23">
        <v>1084269.7499089146</v>
      </c>
      <c r="M231" s="69">
        <v>1668510.8050000002</v>
      </c>
      <c r="N231" s="68">
        <v>1668510.8050000002</v>
      </c>
    </row>
    <row r="232" spans="2:14" x14ac:dyDescent="0.3">
      <c r="B232" s="3" t="s">
        <v>354</v>
      </c>
      <c r="C232" s="23">
        <v>11400.776921936193</v>
      </c>
      <c r="D232" s="23">
        <v>16149.273504264098</v>
      </c>
      <c r="E232" s="23">
        <v>22760.006574818708</v>
      </c>
      <c r="F232" s="23">
        <v>29955.553369928632</v>
      </c>
      <c r="G232" s="23">
        <v>44522.346557163204</v>
      </c>
      <c r="H232" s="45">
        <v>61015.778399527946</v>
      </c>
      <c r="I232" s="45">
        <v>89649.194938568282</v>
      </c>
      <c r="J232" s="45">
        <v>160524.41679406248</v>
      </c>
      <c r="K232" s="45">
        <v>384772.37996769458</v>
      </c>
      <c r="L232" s="23">
        <v>1105948.4039250624</v>
      </c>
      <c r="M232" s="69">
        <v>1477914.1479699246</v>
      </c>
      <c r="N232" s="68">
        <v>1477914.1479699246</v>
      </c>
    </row>
    <row r="233" spans="2:14" x14ac:dyDescent="0.3">
      <c r="B233" s="3" t="s">
        <v>355</v>
      </c>
      <c r="C233" s="23">
        <v>9203.8007354797974</v>
      </c>
      <c r="D233" s="23">
        <v>11918.232308236426</v>
      </c>
      <c r="E233" s="23">
        <v>15200.953295808964</v>
      </c>
      <c r="F233" s="23">
        <v>19684.488295565305</v>
      </c>
      <c r="G233" s="23">
        <v>27545.131712649189</v>
      </c>
      <c r="H233" s="45">
        <v>32736.892802735685</v>
      </c>
      <c r="I233" s="45">
        <v>47556.82358314914</v>
      </c>
      <c r="J233" s="45">
        <v>83294.547369762804</v>
      </c>
      <c r="K233" s="45">
        <v>178217.30748456789</v>
      </c>
      <c r="L233" s="23">
        <v>333462.57076254481</v>
      </c>
      <c r="M233" s="69">
        <v>604066.53225806472</v>
      </c>
      <c r="N233" s="68">
        <v>604066.53225806472</v>
      </c>
    </row>
    <row r="234" spans="2:14" x14ac:dyDescent="0.3">
      <c r="B234" s="3" t="s">
        <v>356</v>
      </c>
      <c r="C234" s="23">
        <v>12294.647467476592</v>
      </c>
      <c r="D234" s="23">
        <v>17210.698750661377</v>
      </c>
      <c r="E234" s="23">
        <v>22182.130115079362</v>
      </c>
      <c r="F234" s="23">
        <v>27675.464004945727</v>
      </c>
      <c r="G234" s="23">
        <v>39033.055772569453</v>
      </c>
      <c r="H234" s="45">
        <v>47251.291746508468</v>
      </c>
      <c r="I234" s="45">
        <v>74550.618061216621</v>
      </c>
      <c r="J234" s="45">
        <v>128925.69701447425</v>
      </c>
      <c r="K234" s="45">
        <v>283617.98412375821</v>
      </c>
      <c r="L234" s="23">
        <v>724499.2306332275</v>
      </c>
      <c r="M234" s="69">
        <v>1027711.3005405405</v>
      </c>
      <c r="N234" s="68">
        <v>1027711.3005405405</v>
      </c>
    </row>
    <row r="235" spans="2:14" x14ac:dyDescent="0.3">
      <c r="B235" s="3" t="s">
        <v>357</v>
      </c>
      <c r="C235" s="23">
        <v>7129.5228849475534</v>
      </c>
      <c r="D235" s="23">
        <v>11977.080233951972</v>
      </c>
      <c r="E235" s="23">
        <v>16300.449748159221</v>
      </c>
      <c r="F235" s="23">
        <v>21124.956789894462</v>
      </c>
      <c r="G235" s="23">
        <v>29893.750824949409</v>
      </c>
      <c r="H235" s="45">
        <v>43315.364367480091</v>
      </c>
      <c r="I235" s="45">
        <v>66138.368021988776</v>
      </c>
      <c r="J235" s="45">
        <v>111514.34006016653</v>
      </c>
      <c r="K235" s="45">
        <v>237759.98234468431</v>
      </c>
      <c r="L235" s="23">
        <v>721167.07275539404</v>
      </c>
      <c r="M235" s="69">
        <v>1132486.6239487166</v>
      </c>
      <c r="N235" s="68">
        <v>1132486.6239487166</v>
      </c>
    </row>
    <row r="236" spans="2:14" x14ac:dyDescent="0.3">
      <c r="B236" s="3" t="s">
        <v>358</v>
      </c>
      <c r="C236" s="23">
        <v>9389.6504644655379</v>
      </c>
      <c r="D236" s="23">
        <v>12575.844644000799</v>
      </c>
      <c r="E236" s="23">
        <v>16375.429869169122</v>
      </c>
      <c r="F236" s="23">
        <v>20864.119357136198</v>
      </c>
      <c r="G236" s="23">
        <v>27268.919807514831</v>
      </c>
      <c r="H236" s="45">
        <v>33867.240947114617</v>
      </c>
      <c r="I236" s="45">
        <v>48637.441204383329</v>
      </c>
      <c r="J236" s="45">
        <v>74241.027263716445</v>
      </c>
      <c r="K236" s="45">
        <v>189990.01343067313</v>
      </c>
      <c r="L236" s="23">
        <v>592209.16145198734</v>
      </c>
      <c r="M236" s="69">
        <v>871197.71282051271</v>
      </c>
      <c r="N236" s="68">
        <v>871197.71282051271</v>
      </c>
    </row>
    <row r="237" spans="2:14" x14ac:dyDescent="0.3">
      <c r="B237" s="3" t="s">
        <v>359</v>
      </c>
      <c r="C237" s="23">
        <v>12334.393664682539</v>
      </c>
      <c r="D237" s="23">
        <v>16478.282184343432</v>
      </c>
      <c r="E237" s="23">
        <v>21665.352126081132</v>
      </c>
      <c r="F237" s="23">
        <v>25582.184117647059</v>
      </c>
      <c r="G237" s="23">
        <v>30523.863554023948</v>
      </c>
      <c r="H237" s="45">
        <v>37823.629718614713</v>
      </c>
      <c r="I237" s="45">
        <v>65114.301755952387</v>
      </c>
      <c r="J237" s="45">
        <v>101705.52355192939</v>
      </c>
      <c r="K237" s="45">
        <v>215429.59813662348</v>
      </c>
      <c r="L237" s="23">
        <v>716684.30756215379</v>
      </c>
      <c r="M237" s="69">
        <v>1080459.126060606</v>
      </c>
      <c r="N237" s="68">
        <v>1080459.126060606</v>
      </c>
    </row>
    <row r="238" spans="2:14" x14ac:dyDescent="0.3">
      <c r="B238" s="3" t="s">
        <v>360</v>
      </c>
      <c r="C238" s="23">
        <v>12382.74826214458</v>
      </c>
      <c r="D238" s="23">
        <v>17379.103251891869</v>
      </c>
      <c r="E238" s="23">
        <v>23780.523345343681</v>
      </c>
      <c r="F238" s="23">
        <v>30885.809828731566</v>
      </c>
      <c r="G238" s="23">
        <v>44749.308311965811</v>
      </c>
      <c r="H238" s="45">
        <v>68012.600187499993</v>
      </c>
      <c r="I238" s="45">
        <v>105212.74572916667</v>
      </c>
      <c r="J238" s="45">
        <v>188086.58021189025</v>
      </c>
      <c r="K238" s="45">
        <v>433155.96663909219</v>
      </c>
      <c r="L238" s="23">
        <v>1132978.7475964378</v>
      </c>
      <c r="M238" s="69">
        <v>1433568.1764999998</v>
      </c>
      <c r="N238" s="68">
        <v>1433568.1764999998</v>
      </c>
    </row>
    <row r="239" spans="2:14" x14ac:dyDescent="0.3">
      <c r="B239" s="3" t="s">
        <v>361</v>
      </c>
      <c r="C239" s="23">
        <v>16740.169749391553</v>
      </c>
      <c r="D239" s="23">
        <v>21167.11741733105</v>
      </c>
      <c r="E239" s="23">
        <v>27779.887146405414</v>
      </c>
      <c r="F239" s="23">
        <v>40069.097690896167</v>
      </c>
      <c r="G239" s="23">
        <v>59253.016303448974</v>
      </c>
      <c r="H239" s="45">
        <v>80423.673417662139</v>
      </c>
      <c r="I239" s="45">
        <v>120570.5800760886</v>
      </c>
      <c r="J239" s="45">
        <v>208756.48163679292</v>
      </c>
      <c r="K239" s="45">
        <v>468272.9861489819</v>
      </c>
      <c r="L239" s="23">
        <v>1115723.9508905935</v>
      </c>
      <c r="M239" s="69">
        <v>1543839.3014652962</v>
      </c>
      <c r="N239" s="68">
        <v>1543839.3014652962</v>
      </c>
    </row>
    <row r="240" spans="2:14" x14ac:dyDescent="0.3">
      <c r="B240" s="3" t="s">
        <v>362</v>
      </c>
      <c r="C240" s="23">
        <v>29969.144618742372</v>
      </c>
      <c r="D240" s="23">
        <v>41029.84422008547</v>
      </c>
      <c r="E240" s="23">
        <v>29310.5093030303</v>
      </c>
      <c r="F240" s="23">
        <v>43765.240611111112</v>
      </c>
      <c r="G240" s="23">
        <v>68741.603908730161</v>
      </c>
      <c r="H240" s="45">
        <v>91120.679444444468</v>
      </c>
      <c r="I240" s="45">
        <v>125830.23090277777</v>
      </c>
      <c r="J240" s="45" t="s">
        <v>704</v>
      </c>
      <c r="K240" s="45" t="s">
        <v>704</v>
      </c>
      <c r="L240" s="45" t="s">
        <v>704</v>
      </c>
      <c r="M240" s="80">
        <v>0</v>
      </c>
      <c r="N240" s="86">
        <v>0</v>
      </c>
    </row>
    <row r="241" spans="2:14" x14ac:dyDescent="0.3">
      <c r="B241" s="3" t="s">
        <v>363</v>
      </c>
      <c r="C241" s="23">
        <v>13271.199123986144</v>
      </c>
      <c r="D241" s="23">
        <v>17500.150016660555</v>
      </c>
      <c r="E241" s="23">
        <v>23364.782443092332</v>
      </c>
      <c r="F241" s="23">
        <v>29048.287531976745</v>
      </c>
      <c r="G241" s="23">
        <v>43973.785097664506</v>
      </c>
      <c r="H241" s="45">
        <v>57250.294234727393</v>
      </c>
      <c r="I241" s="45">
        <v>81662.775974593504</v>
      </c>
      <c r="J241" s="45">
        <v>138203.83348364453</v>
      </c>
      <c r="K241" s="45">
        <v>315373.22944435058</v>
      </c>
      <c r="L241" s="23">
        <v>930129.72832459898</v>
      </c>
      <c r="M241" s="69">
        <v>1138061.5931578947</v>
      </c>
      <c r="N241" s="68">
        <v>1138061.5931578947</v>
      </c>
    </row>
    <row r="242" spans="2:14" x14ac:dyDescent="0.3">
      <c r="B242" s="3" t="s">
        <v>631</v>
      </c>
      <c r="C242" s="23">
        <v>8561.2488080234052</v>
      </c>
      <c r="D242" s="23">
        <v>10999.098572636651</v>
      </c>
      <c r="E242" s="23">
        <v>14735.292856891532</v>
      </c>
      <c r="F242" s="23">
        <v>19232.046458084427</v>
      </c>
      <c r="G242" s="23">
        <v>26331.082844646055</v>
      </c>
      <c r="H242" s="45">
        <v>33854.423393642297</v>
      </c>
      <c r="I242" s="45">
        <v>53864.940984523557</v>
      </c>
      <c r="J242" s="45">
        <v>90585.505943890312</v>
      </c>
      <c r="K242" s="45">
        <v>212360.00863630173</v>
      </c>
      <c r="L242" s="23">
        <v>578497.57664174086</v>
      </c>
      <c r="M242" s="69">
        <v>1143734.1860606065</v>
      </c>
      <c r="N242" s="68">
        <v>1143734.1860606065</v>
      </c>
    </row>
    <row r="243" spans="2:14" x14ac:dyDescent="0.3">
      <c r="B243" s="3" t="s">
        <v>364</v>
      </c>
      <c r="C243" s="23">
        <v>11220.025072616925</v>
      </c>
      <c r="D243" s="23">
        <v>17163.249559565997</v>
      </c>
      <c r="E243" s="23">
        <v>23260.726492029844</v>
      </c>
      <c r="F243" s="23">
        <v>30750.184340997512</v>
      </c>
      <c r="G243" s="23">
        <v>41166.157158224407</v>
      </c>
      <c r="H243" s="45">
        <v>54702.456190476187</v>
      </c>
      <c r="I243" s="45">
        <v>87028.055253586281</v>
      </c>
      <c r="J243" s="45">
        <v>154028.36127450981</v>
      </c>
      <c r="K243" s="45">
        <v>332242.40771652205</v>
      </c>
      <c r="L243" s="23">
        <v>766252.50815461343</v>
      </c>
      <c r="M243" s="69">
        <v>1120684.4550000001</v>
      </c>
      <c r="N243" s="68">
        <v>1120684.4550000001</v>
      </c>
    </row>
    <row r="244" spans="2:14" x14ac:dyDescent="0.3">
      <c r="B244" s="5" t="s">
        <v>632</v>
      </c>
      <c r="C244" s="24">
        <v>7107.0783928642923</v>
      </c>
      <c r="D244" s="24">
        <v>12476.046874015165</v>
      </c>
      <c r="E244" s="24">
        <v>17966.728384634636</v>
      </c>
      <c r="F244" s="24">
        <v>26435.720812770571</v>
      </c>
      <c r="G244" s="24">
        <v>35361.175887193509</v>
      </c>
      <c r="H244" s="57">
        <v>43196.885222222219</v>
      </c>
      <c r="I244" s="45">
        <v>64505.393855363982</v>
      </c>
      <c r="J244" s="45">
        <v>100018.56633667038</v>
      </c>
      <c r="K244" s="45">
        <v>180277.99914812949</v>
      </c>
      <c r="L244" s="23">
        <v>457423.76626532566</v>
      </c>
      <c r="M244" s="69">
        <v>617986.71250000002</v>
      </c>
      <c r="N244" s="68">
        <v>617986.71250000002</v>
      </c>
    </row>
    <row r="245" spans="2:14" x14ac:dyDescent="0.3">
      <c r="B245" s="29" t="s">
        <v>199</v>
      </c>
      <c r="C245" s="43">
        <f>+SUMPRODUCT(C246:C257,'III. Empleo'!C246:C257)/'III. Empleo'!C245</f>
        <v>12495.371123560706</v>
      </c>
      <c r="D245" s="43">
        <f>+SUMPRODUCT(D246:D257,'III. Empleo'!D246:D257)/'III. Empleo'!D245</f>
        <v>16365.749362009146</v>
      </c>
      <c r="E245" s="43">
        <f>+SUMPRODUCT(E246:E257,'III. Empleo'!E246:E257)/'III. Empleo'!E245</f>
        <v>21733.850480032535</v>
      </c>
      <c r="F245" s="43">
        <f>+SUMPRODUCT(F246:F257,'III. Empleo'!F246:F257)/'III. Empleo'!F245</f>
        <v>27957.136519938551</v>
      </c>
      <c r="G245" s="43">
        <f>+SUMPRODUCT(G246:G257,'III. Empleo'!G246:G257)/'III. Empleo'!G245</f>
        <v>37274.686929942494</v>
      </c>
      <c r="H245" s="43">
        <f>+SUMPRODUCT(H246:H257,'III. Empleo'!H246:H257)/'III. Empleo'!H245</f>
        <v>44832.194727050744</v>
      </c>
      <c r="I245" s="43">
        <f>+SUMPRODUCT(I246:I257,'III. Empleo'!I246:I257)/'III. Empleo'!I245</f>
        <v>65573.335585121866</v>
      </c>
      <c r="J245" s="43">
        <f>+SUMPRODUCT(J246:J257,'III. Empleo'!J246:J257)/'III. Empleo'!J245</f>
        <v>110878.0095826238</v>
      </c>
      <c r="K245" s="43">
        <f>+SUMPRODUCT(K246:K257,'III. Empleo'!K246:K257)/'III. Empleo'!K245</f>
        <v>259144.16529638888</v>
      </c>
      <c r="L245" s="43">
        <f>+SUMPRODUCT(L246:L257,'III. Empleo'!L246:L257)/'III. Empleo'!L245</f>
        <v>696722.83377695654</v>
      </c>
      <c r="M245" s="43">
        <f>+SUMPRODUCT(M246:M257,'III. Empleo'!M246:M257)/'III. Empleo'!M245</f>
        <v>1013090.8238718915</v>
      </c>
      <c r="N245" s="82">
        <f>+SUMPRODUCT(N246:N257,'III. Empleo'!N246:N257)/'III. Empleo'!N245</f>
        <v>1013090.8238718915</v>
      </c>
    </row>
    <row r="246" spans="2:14" x14ac:dyDescent="0.3">
      <c r="B246" s="3" t="s">
        <v>365</v>
      </c>
      <c r="C246" s="23">
        <v>14530.916152696633</v>
      </c>
      <c r="D246" s="23">
        <v>18608.130031457782</v>
      </c>
      <c r="E246" s="23">
        <v>24982.834498364053</v>
      </c>
      <c r="F246" s="23">
        <v>32202.281365031773</v>
      </c>
      <c r="G246" s="23">
        <v>43148.964722892277</v>
      </c>
      <c r="H246" s="45">
        <v>53472.133401316671</v>
      </c>
      <c r="I246" s="45">
        <v>75328.724556930756</v>
      </c>
      <c r="J246" s="45">
        <v>125709.31287527624</v>
      </c>
      <c r="K246" s="45">
        <v>286236.67426713405</v>
      </c>
      <c r="L246" s="23">
        <v>829627.6504223519</v>
      </c>
      <c r="M246" s="69">
        <v>1267684.3896587521</v>
      </c>
      <c r="N246" s="68">
        <v>1267684.3896587521</v>
      </c>
    </row>
    <row r="247" spans="2:14" x14ac:dyDescent="0.3">
      <c r="B247" s="3" t="s">
        <v>540</v>
      </c>
      <c r="C247" s="23">
        <v>13316.64865079365</v>
      </c>
      <c r="D247" s="23">
        <v>15562.553329263328</v>
      </c>
      <c r="E247" s="23">
        <v>18937.934047619045</v>
      </c>
      <c r="F247" s="23">
        <v>21624.659373078612</v>
      </c>
      <c r="G247" s="23">
        <v>31550.313198816581</v>
      </c>
      <c r="H247" s="45">
        <v>46339.243755372045</v>
      </c>
      <c r="I247" s="45">
        <v>72629.479186292272</v>
      </c>
      <c r="J247" s="45">
        <v>120018.33335024928</v>
      </c>
      <c r="K247" s="45">
        <v>212659.80392826235</v>
      </c>
      <c r="L247" s="23">
        <v>792211.89322703436</v>
      </c>
      <c r="M247" s="69">
        <v>1199865.9285714289</v>
      </c>
      <c r="N247" s="68">
        <v>1199865.9285714289</v>
      </c>
    </row>
    <row r="248" spans="2:14" x14ac:dyDescent="0.3">
      <c r="B248" s="3" t="s">
        <v>633</v>
      </c>
      <c r="C248" s="23">
        <v>11763.81523157654</v>
      </c>
      <c r="D248" s="23">
        <v>14608.787738822264</v>
      </c>
      <c r="E248" s="23">
        <v>18276.934125866082</v>
      </c>
      <c r="F248" s="23">
        <v>24201.931033448313</v>
      </c>
      <c r="G248" s="23">
        <v>30022.822301959852</v>
      </c>
      <c r="H248" s="45">
        <v>30170.368890020633</v>
      </c>
      <c r="I248" s="45">
        <v>50901.010620023786</v>
      </c>
      <c r="J248" s="45">
        <v>89453.283104516842</v>
      </c>
      <c r="K248" s="45">
        <v>256118.16440000001</v>
      </c>
      <c r="L248" s="23">
        <v>462839.47806407401</v>
      </c>
      <c r="M248" s="69">
        <v>838199.49190000002</v>
      </c>
      <c r="N248" s="68">
        <v>838199.49190000002</v>
      </c>
    </row>
    <row r="249" spans="2:14" x14ac:dyDescent="0.3">
      <c r="B249" s="3" t="s">
        <v>366</v>
      </c>
      <c r="C249" s="23">
        <v>8993.2539197704082</v>
      </c>
      <c r="D249" s="23">
        <v>11111.990408489815</v>
      </c>
      <c r="E249" s="23">
        <v>14000.829424049947</v>
      </c>
      <c r="F249" s="23">
        <v>17387.774957611149</v>
      </c>
      <c r="G249" s="23">
        <v>23742.696218778914</v>
      </c>
      <c r="H249" s="45">
        <v>26941.187881642512</v>
      </c>
      <c r="I249" s="45">
        <v>43567.834408460876</v>
      </c>
      <c r="J249" s="45">
        <v>82708.604499346693</v>
      </c>
      <c r="K249" s="45">
        <v>200232.79492020907</v>
      </c>
      <c r="L249" s="23">
        <v>596575.44935652951</v>
      </c>
      <c r="M249" s="69">
        <v>803514.90361111111</v>
      </c>
      <c r="N249" s="68">
        <v>803514.90361111111</v>
      </c>
    </row>
    <row r="250" spans="2:14" x14ac:dyDescent="0.3">
      <c r="B250" s="3" t="s">
        <v>542</v>
      </c>
      <c r="C250" s="23">
        <v>3362.5128122248134</v>
      </c>
      <c r="D250" s="23">
        <v>3208.9559340659339</v>
      </c>
      <c r="E250" s="23">
        <v>3466.0722168803409</v>
      </c>
      <c r="F250" s="23">
        <v>7065.7639285714276</v>
      </c>
      <c r="G250" s="23">
        <v>9341.8658333333333</v>
      </c>
      <c r="H250" s="45">
        <v>18315.489059829062</v>
      </c>
      <c r="I250" s="45">
        <v>24256.287533700975</v>
      </c>
      <c r="J250" s="45">
        <v>41951.089010912692</v>
      </c>
      <c r="K250" s="45">
        <v>70774.987621527776</v>
      </c>
      <c r="L250" s="23">
        <v>169102.73655610022</v>
      </c>
      <c r="M250" s="69">
        <v>268876.07470588241</v>
      </c>
      <c r="N250" s="68">
        <v>268876.07470588241</v>
      </c>
    </row>
    <row r="251" spans="2:14" x14ac:dyDescent="0.3">
      <c r="B251" s="3" t="s">
        <v>634</v>
      </c>
      <c r="C251" s="23">
        <v>10231.095408754911</v>
      </c>
      <c r="D251" s="23">
        <v>12980.859861931769</v>
      </c>
      <c r="E251" s="23">
        <v>16573.673088404699</v>
      </c>
      <c r="F251" s="23">
        <v>20709.434269739195</v>
      </c>
      <c r="G251" s="23">
        <v>25459.455693757631</v>
      </c>
      <c r="H251" s="45">
        <v>32319.311768763215</v>
      </c>
      <c r="I251" s="45">
        <v>44892.474985141271</v>
      </c>
      <c r="J251" s="45">
        <v>81061.585588442555</v>
      </c>
      <c r="K251" s="45">
        <v>211365.35379125981</v>
      </c>
      <c r="L251" s="23">
        <v>506972.13619612803</v>
      </c>
      <c r="M251" s="69">
        <v>665029.34704545443</v>
      </c>
      <c r="N251" s="68">
        <v>665029.34704545443</v>
      </c>
    </row>
    <row r="252" spans="2:14" x14ac:dyDescent="0.3">
      <c r="B252" s="3" t="s">
        <v>367</v>
      </c>
      <c r="C252" s="23">
        <v>10873.540122394113</v>
      </c>
      <c r="D252" s="23">
        <v>15414.502903484949</v>
      </c>
      <c r="E252" s="23">
        <v>20225.788102785253</v>
      </c>
      <c r="F252" s="23">
        <v>26319.484517120974</v>
      </c>
      <c r="G252" s="23">
        <v>37007.032269162992</v>
      </c>
      <c r="H252" s="45">
        <v>43345.224647516923</v>
      </c>
      <c r="I252" s="45">
        <v>68005.230273421315</v>
      </c>
      <c r="J252" s="45">
        <v>110809.81913309272</v>
      </c>
      <c r="K252" s="45">
        <v>261382.73482060642</v>
      </c>
      <c r="L252" s="23">
        <v>537168.20968940796</v>
      </c>
      <c r="M252" s="69">
        <v>645620.24042207818</v>
      </c>
      <c r="N252" s="68">
        <v>645620.24042207818</v>
      </c>
    </row>
    <row r="253" spans="2:14" x14ac:dyDescent="0.3">
      <c r="B253" s="3" t="s">
        <v>635</v>
      </c>
      <c r="C253" s="23">
        <v>8925.0824566026458</v>
      </c>
      <c r="D253" s="23">
        <v>13228.193899830432</v>
      </c>
      <c r="E253" s="23">
        <v>16107.74195048309</v>
      </c>
      <c r="F253" s="23">
        <v>19902.44738314825</v>
      </c>
      <c r="G253" s="23">
        <v>25866.957817460319</v>
      </c>
      <c r="H253" s="45">
        <v>29500.839400362314</v>
      </c>
      <c r="I253" s="45">
        <v>44427.382012790949</v>
      </c>
      <c r="J253" s="45">
        <v>71370.870971681099</v>
      </c>
      <c r="K253" s="45">
        <v>165613.41390079365</v>
      </c>
      <c r="L253" s="23">
        <v>213781.11395415617</v>
      </c>
      <c r="M253" s="69">
        <v>292383.31842105265</v>
      </c>
      <c r="N253" s="68">
        <v>292383.31842105265</v>
      </c>
    </row>
    <row r="254" spans="2:14" x14ac:dyDescent="0.3">
      <c r="B254" s="3" t="s">
        <v>412</v>
      </c>
      <c r="C254" s="23">
        <v>7541.6512860931334</v>
      </c>
      <c r="D254" s="23">
        <v>9229.5443387314426</v>
      </c>
      <c r="E254" s="23">
        <v>16499.142012986867</v>
      </c>
      <c r="F254" s="23">
        <v>22212.891236567124</v>
      </c>
      <c r="G254" s="23">
        <v>28806.903625421724</v>
      </c>
      <c r="H254" s="45">
        <v>33960.524228150411</v>
      </c>
      <c r="I254" s="45">
        <v>56190.898376524383</v>
      </c>
      <c r="J254" s="45">
        <v>103457.96039459626</v>
      </c>
      <c r="K254" s="45">
        <v>231345.57307692312</v>
      </c>
      <c r="L254" s="23">
        <v>727328.96527762141</v>
      </c>
      <c r="M254" s="69">
        <v>1308948.7874999999</v>
      </c>
      <c r="N254" s="68">
        <v>1308948.7874999999</v>
      </c>
    </row>
    <row r="255" spans="2:14" x14ac:dyDescent="0.3">
      <c r="B255" s="3" t="s">
        <v>368</v>
      </c>
      <c r="C255" s="23">
        <v>10727.895123516084</v>
      </c>
      <c r="D255" s="23">
        <v>16962.15315067735</v>
      </c>
      <c r="E255" s="23">
        <v>22142.779907574863</v>
      </c>
      <c r="F255" s="23">
        <v>28611.325877022828</v>
      </c>
      <c r="G255" s="23">
        <v>36539.682529172656</v>
      </c>
      <c r="H255" s="45">
        <v>42149.807003261645</v>
      </c>
      <c r="I255" s="45">
        <v>57397.7220685477</v>
      </c>
      <c r="J255" s="45">
        <v>96986.145776101781</v>
      </c>
      <c r="K255" s="45">
        <v>271346.80354491452</v>
      </c>
      <c r="L255" s="23">
        <v>625563.56204405508</v>
      </c>
      <c r="M255" s="69">
        <v>879148.74586206884</v>
      </c>
      <c r="N255" s="68">
        <v>879148.74586206884</v>
      </c>
    </row>
    <row r="256" spans="2:14" x14ac:dyDescent="0.3">
      <c r="B256" s="3" t="s">
        <v>551</v>
      </c>
      <c r="C256" s="23">
        <v>5328.3768531468531</v>
      </c>
      <c r="D256" s="23">
        <v>7652.5639962121213</v>
      </c>
      <c r="E256" s="23">
        <v>16874.067045454547</v>
      </c>
      <c r="F256" s="23">
        <v>17885.326969696969</v>
      </c>
      <c r="G256" s="23">
        <v>19234.430303030302</v>
      </c>
      <c r="H256" s="45">
        <v>30819.854242424237</v>
      </c>
      <c r="I256" s="45">
        <v>57059.135126262634</v>
      </c>
      <c r="J256" s="45">
        <v>98261.062409090911</v>
      </c>
      <c r="K256" s="45">
        <v>209850.68249537039</v>
      </c>
      <c r="L256" s="23">
        <v>802240.83871031739</v>
      </c>
      <c r="M256" s="69">
        <v>1049593.2775000003</v>
      </c>
      <c r="N256" s="68">
        <v>1049593.2775000003</v>
      </c>
    </row>
    <row r="257" spans="2:14" x14ac:dyDescent="0.3">
      <c r="B257" s="3" t="s">
        <v>553</v>
      </c>
      <c r="C257" s="23">
        <v>11910.954018578645</v>
      </c>
      <c r="D257" s="23">
        <v>14871.981863951543</v>
      </c>
      <c r="E257" s="23">
        <v>16738.521866822684</v>
      </c>
      <c r="F257" s="23">
        <v>21102.132348594099</v>
      </c>
      <c r="G257" s="23">
        <v>28329.392976401959</v>
      </c>
      <c r="H257" s="45">
        <v>30038.987765142021</v>
      </c>
      <c r="I257" s="45">
        <v>43421.801209935897</v>
      </c>
      <c r="J257" s="45">
        <v>80011.140234404636</v>
      </c>
      <c r="K257" s="45">
        <v>211761.78584015358</v>
      </c>
      <c r="L257" s="23">
        <v>539597.89304052282</v>
      </c>
      <c r="M257" s="69">
        <v>601432.52999999968</v>
      </c>
      <c r="N257" s="68">
        <v>601432.52999999968</v>
      </c>
    </row>
    <row r="258" spans="2:14" x14ac:dyDescent="0.3">
      <c r="B258" s="29" t="s">
        <v>200</v>
      </c>
      <c r="C258" s="43">
        <f>+SUMPRODUCT(C259:C259,'III. Empleo'!C259:C259)/'III. Empleo'!C258</f>
        <v>8300.1154537446073</v>
      </c>
      <c r="D258" s="43">
        <f>+SUMPRODUCT(D259:D259,'III. Empleo'!D259:D259)/'III. Empleo'!D258</f>
        <v>10032.46570459402</v>
      </c>
      <c r="E258" s="43">
        <f>+SUMPRODUCT(E259:E259,'III. Empleo'!E259:E259)/'III. Empleo'!E258</f>
        <v>11985.56962773224</v>
      </c>
      <c r="F258" s="43">
        <f>+SUMPRODUCT(F259:F259,'III. Empleo'!F259:F259)/'III. Empleo'!F258</f>
        <v>13979.334307486786</v>
      </c>
      <c r="G258" s="43">
        <f>+SUMPRODUCT(G259:G259,'III. Empleo'!G259:G259)/'III. Empleo'!G258</f>
        <v>18026.757395759636</v>
      </c>
      <c r="H258" s="56">
        <f>+SUMPRODUCT(H259:H259,'III. Empleo'!H259:H259)/'III. Empleo'!H258</f>
        <v>24383.802670575766</v>
      </c>
      <c r="I258" s="56">
        <f>+SUMPRODUCT(I259:I259,'III. Empleo'!I259:I259)/'III. Empleo'!I258</f>
        <v>35099.468937066973</v>
      </c>
      <c r="J258" s="56">
        <f>+SUMPRODUCT(J259:J259,'III. Empleo'!J259:J259)/'III. Empleo'!J258</f>
        <v>52975.815537509305</v>
      </c>
      <c r="K258" s="56">
        <f>+SUMPRODUCT(K259:K259,'III. Empleo'!K259:K259)/'III. Empleo'!K258</f>
        <v>113187.03572825032</v>
      </c>
      <c r="L258" s="43">
        <f>+SUMPRODUCT(L259:L259,'III. Empleo'!L259:L259)/'III. Empleo'!L258</f>
        <v>306526.79420101113</v>
      </c>
      <c r="M258" s="43">
        <f>+SUMPRODUCT(M259:M259,'III. Empleo'!M259:M259)/'III. Empleo'!M258</f>
        <v>453057.84884615394</v>
      </c>
      <c r="N258" s="82">
        <f>+SUMPRODUCT(N259:N259,'III. Empleo'!N259:N259)/'III. Empleo'!N258</f>
        <v>453057.84884615394</v>
      </c>
    </row>
    <row r="259" spans="2:14" x14ac:dyDescent="0.3">
      <c r="B259" s="5" t="s">
        <v>369</v>
      </c>
      <c r="C259" s="24">
        <v>8300.1154537446073</v>
      </c>
      <c r="D259" s="24">
        <v>10032.46570459402</v>
      </c>
      <c r="E259" s="24">
        <v>11985.56962773224</v>
      </c>
      <c r="F259" s="24">
        <v>13979.334307486786</v>
      </c>
      <c r="G259" s="24">
        <v>18026.757395759636</v>
      </c>
      <c r="H259" s="57">
        <v>24383.802670575766</v>
      </c>
      <c r="I259" s="57">
        <v>35099.468937066973</v>
      </c>
      <c r="J259" s="57">
        <v>52975.815537509305</v>
      </c>
      <c r="K259" s="57">
        <v>113187.03572825032</v>
      </c>
      <c r="L259" s="24">
        <v>306526.79420101113</v>
      </c>
      <c r="M259" s="79">
        <v>453057.84884615394</v>
      </c>
      <c r="N259" s="84">
        <v>453057.84884615394</v>
      </c>
    </row>
    <row r="260" spans="2:14" x14ac:dyDescent="0.3">
      <c r="B260" s="29" t="s">
        <v>201</v>
      </c>
      <c r="C260" s="43">
        <f>+SUMPRODUCT(C261:C273,'III. Empleo'!C261:C273)/'III. Empleo'!C260</f>
        <v>12960.714933119083</v>
      </c>
      <c r="D260" s="43">
        <f>+SUMPRODUCT(D261:D273,'III. Empleo'!D261:D273)/'III. Empleo'!D260</f>
        <v>17661.224046567913</v>
      </c>
      <c r="E260" s="43">
        <f>+SUMPRODUCT(E261:E273,'III. Empleo'!E261:E273)/'III. Empleo'!E260</f>
        <v>23706.696436441827</v>
      </c>
      <c r="F260" s="43">
        <f>+SUMPRODUCT(F261:F273,'III. Empleo'!F261:F273)/'III. Empleo'!F260</f>
        <v>29233.869765368749</v>
      </c>
      <c r="G260" s="43">
        <f>+SUMPRODUCT(G261:G273,'III. Empleo'!G261:G273)/'III. Empleo'!G260</f>
        <v>40442.416077968141</v>
      </c>
      <c r="H260" s="43">
        <f>+SUMPRODUCT(H261:H273,'III. Empleo'!H261:H273)/'III. Empleo'!H260</f>
        <v>51669.968734212373</v>
      </c>
      <c r="I260" s="43">
        <f>+SUMPRODUCT(I261:I273,'III. Empleo'!I261:I273)/'III. Empleo'!I260</f>
        <v>76299.35576560421</v>
      </c>
      <c r="J260" s="43">
        <f>+SUMPRODUCT(J261:J273,'III. Empleo'!J261:J273)/'III. Empleo'!J260</f>
        <v>131509.71530337253</v>
      </c>
      <c r="K260" s="56">
        <f>+SUMPRODUCT(K261:K273,'III. Empleo'!K261:K273)/'III. Empleo'!K260</f>
        <v>282861.29211569147</v>
      </c>
      <c r="L260" s="43">
        <f>+SUMPRODUCT(L261:L273,'III. Empleo'!L261:L273)/'III. Empleo'!L260</f>
        <v>821344.12293352536</v>
      </c>
      <c r="M260" s="43">
        <f>+SUMPRODUCT(M261:M273,'III. Empleo'!M261:M273)/'III. Empleo'!M260</f>
        <v>1324041.1743874275</v>
      </c>
      <c r="N260" s="82">
        <f>+SUMPRODUCT(N261:N273,'III. Empleo'!N261:N273)/'III. Empleo'!N260</f>
        <v>1324041.1743874275</v>
      </c>
    </row>
    <row r="261" spans="2:14" x14ac:dyDescent="0.3">
      <c r="B261" s="3" t="s">
        <v>370</v>
      </c>
      <c r="C261" s="23">
        <v>12349.908445346862</v>
      </c>
      <c r="D261" s="23">
        <v>16103.642164071347</v>
      </c>
      <c r="E261" s="23">
        <v>20169.786149626823</v>
      </c>
      <c r="F261" s="23">
        <v>25482.227786029802</v>
      </c>
      <c r="G261" s="23">
        <v>35136.910953940518</v>
      </c>
      <c r="H261" s="45">
        <v>46480.622790315225</v>
      </c>
      <c r="I261" s="45">
        <v>67260.688180964746</v>
      </c>
      <c r="J261" s="45">
        <v>111838.69759192517</v>
      </c>
      <c r="K261" s="45">
        <v>242695.25563308716</v>
      </c>
      <c r="L261" s="23">
        <v>717328.5208276161</v>
      </c>
      <c r="M261" s="69">
        <v>1138597.1359829057</v>
      </c>
      <c r="N261" s="68">
        <v>1138597.1359829057</v>
      </c>
    </row>
    <row r="262" spans="2:14" x14ac:dyDescent="0.3">
      <c r="B262" s="3" t="s">
        <v>636</v>
      </c>
      <c r="C262" s="23">
        <v>14406.642719298246</v>
      </c>
      <c r="D262" s="23">
        <v>17868.057716374267</v>
      </c>
      <c r="E262" s="23">
        <v>21028.711263784462</v>
      </c>
      <c r="F262" s="23">
        <v>26526.848302489179</v>
      </c>
      <c r="G262" s="23">
        <v>38534.190984848487</v>
      </c>
      <c r="H262" s="45">
        <v>50600.477801587309</v>
      </c>
      <c r="I262" s="45">
        <v>69255.990662698416</v>
      </c>
      <c r="J262" s="45">
        <v>114063.3449583333</v>
      </c>
      <c r="K262" s="45">
        <v>275115.30008342874</v>
      </c>
      <c r="L262" s="23">
        <v>1012947.0025534671</v>
      </c>
      <c r="M262" s="69">
        <v>1273432.8181818181</v>
      </c>
      <c r="N262" s="68">
        <v>1273432.8181818181</v>
      </c>
    </row>
    <row r="263" spans="2:14" x14ac:dyDescent="0.3">
      <c r="B263" s="3" t="s">
        <v>371</v>
      </c>
      <c r="C263" s="23">
        <v>10814.379258363939</v>
      </c>
      <c r="D263" s="23">
        <v>15459.114961259531</v>
      </c>
      <c r="E263" s="23">
        <v>20204.335938955028</v>
      </c>
      <c r="F263" s="23">
        <v>19954.689244406716</v>
      </c>
      <c r="G263" s="23">
        <v>25608.587345649052</v>
      </c>
      <c r="H263" s="45">
        <v>35966.440717395686</v>
      </c>
      <c r="I263" s="45">
        <v>52977.536249281693</v>
      </c>
      <c r="J263" s="45">
        <v>89488.446076470544</v>
      </c>
      <c r="K263" s="45">
        <v>184829.17736825344</v>
      </c>
      <c r="L263" s="23">
        <v>459140.63939354732</v>
      </c>
      <c r="M263" s="69">
        <v>676177.83069767442</v>
      </c>
      <c r="N263" s="68">
        <v>676177.83069767442</v>
      </c>
    </row>
    <row r="264" spans="2:14" x14ac:dyDescent="0.3">
      <c r="B264" s="3" t="s">
        <v>637</v>
      </c>
      <c r="C264" s="23">
        <v>8868.5874303066503</v>
      </c>
      <c r="D264" s="23">
        <v>12144.813099859484</v>
      </c>
      <c r="E264" s="23">
        <v>15041.409941196236</v>
      </c>
      <c r="F264" s="23">
        <v>18127.380028409087</v>
      </c>
      <c r="G264" s="23">
        <v>26894.876507228695</v>
      </c>
      <c r="H264" s="45">
        <v>34427.084654680009</v>
      </c>
      <c r="I264" s="45">
        <v>53450.751963239047</v>
      </c>
      <c r="J264" s="45">
        <v>89757.329502569875</v>
      </c>
      <c r="K264" s="45">
        <v>193945.55914230636</v>
      </c>
      <c r="L264" s="23">
        <v>660198.86262169306</v>
      </c>
      <c r="M264" s="69">
        <v>1013792.913703704</v>
      </c>
      <c r="N264" s="68">
        <v>1013792.913703704</v>
      </c>
    </row>
    <row r="265" spans="2:14" x14ac:dyDescent="0.3">
      <c r="B265" s="3" t="s">
        <v>372</v>
      </c>
      <c r="C265" s="23">
        <v>15095.066338417933</v>
      </c>
      <c r="D265" s="23">
        <v>21213.747421929609</v>
      </c>
      <c r="E265" s="23">
        <v>29393.305195535493</v>
      </c>
      <c r="F265" s="23">
        <v>37623.868521130389</v>
      </c>
      <c r="G265" s="23">
        <v>56019.849092049415</v>
      </c>
      <c r="H265" s="45">
        <v>70722.586432032142</v>
      </c>
      <c r="I265" s="45">
        <v>102895.409558617</v>
      </c>
      <c r="J265" s="45">
        <v>181066.60296899348</v>
      </c>
      <c r="K265" s="45">
        <v>392387.83882522862</v>
      </c>
      <c r="L265" s="23">
        <v>1141454.0154468277</v>
      </c>
      <c r="M265" s="69">
        <v>1519021.4536567163</v>
      </c>
      <c r="N265" s="68">
        <v>1519021.4536567163</v>
      </c>
    </row>
    <row r="266" spans="2:14" x14ac:dyDescent="0.3">
      <c r="B266" s="3" t="s">
        <v>373</v>
      </c>
      <c r="C266" s="23">
        <v>8269.333414593284</v>
      </c>
      <c r="D266" s="23">
        <v>11441.178081425445</v>
      </c>
      <c r="E266" s="23">
        <v>13877.258350228736</v>
      </c>
      <c r="F266" s="23">
        <v>18660.589819506702</v>
      </c>
      <c r="G266" s="23">
        <v>27609.396393094223</v>
      </c>
      <c r="H266" s="45">
        <v>39878.959613988271</v>
      </c>
      <c r="I266" s="45">
        <v>61315.212854097277</v>
      </c>
      <c r="J266" s="45">
        <v>107634.10605494976</v>
      </c>
      <c r="K266" s="45">
        <v>236868.16248905251</v>
      </c>
      <c r="L266" s="23">
        <v>669363.8630727405</v>
      </c>
      <c r="M266" s="69">
        <v>900986.43084033579</v>
      </c>
      <c r="N266" s="83">
        <v>900986.43084033579</v>
      </c>
    </row>
    <row r="267" spans="2:14" x14ac:dyDescent="0.3">
      <c r="B267" s="3" t="s">
        <v>374</v>
      </c>
      <c r="C267" s="23">
        <v>12157.202434124965</v>
      </c>
      <c r="D267" s="23">
        <v>15996.585862001999</v>
      </c>
      <c r="E267" s="23">
        <v>21375.89027648963</v>
      </c>
      <c r="F267" s="23">
        <v>27264.933261303264</v>
      </c>
      <c r="G267" s="23">
        <v>37494.049628872206</v>
      </c>
      <c r="H267" s="45">
        <v>51014.462332416188</v>
      </c>
      <c r="I267" s="45">
        <v>73361.315132051648</v>
      </c>
      <c r="J267" s="45">
        <v>127695.31137254903</v>
      </c>
      <c r="K267" s="45">
        <v>295391.27983891597</v>
      </c>
      <c r="L267" s="23">
        <v>931598.29192473262</v>
      </c>
      <c r="M267" s="69">
        <v>1291986.1917948711</v>
      </c>
      <c r="N267" s="68">
        <v>1291986.1917948711</v>
      </c>
    </row>
    <row r="268" spans="2:14" x14ac:dyDescent="0.3">
      <c r="B268" s="3" t="s">
        <v>638</v>
      </c>
      <c r="C268" s="23">
        <v>11085.201894454398</v>
      </c>
      <c r="D268" s="23">
        <v>15551.794711538465</v>
      </c>
      <c r="E268" s="23">
        <v>21690.55660603039</v>
      </c>
      <c r="F268" s="23">
        <v>26991.849206410257</v>
      </c>
      <c r="G268" s="23">
        <v>37533.674161669041</v>
      </c>
      <c r="H268" s="45">
        <v>46867.264889399339</v>
      </c>
      <c r="I268" s="45">
        <v>66451.480265700477</v>
      </c>
      <c r="J268" s="45">
        <v>112862.83153079711</v>
      </c>
      <c r="K268" s="45">
        <v>237535.34203102454</v>
      </c>
      <c r="L268" s="23">
        <v>670008.82756028965</v>
      </c>
      <c r="M268" s="69">
        <v>1043854.2300000002</v>
      </c>
      <c r="N268" s="68">
        <v>1043854.2300000002</v>
      </c>
    </row>
    <row r="269" spans="2:14" x14ac:dyDescent="0.3">
      <c r="B269" s="3" t="s">
        <v>375</v>
      </c>
      <c r="C269" s="23">
        <v>11147.098953596849</v>
      </c>
      <c r="D269" s="23">
        <v>14357.395463460069</v>
      </c>
      <c r="E269" s="23">
        <v>20733.005832878302</v>
      </c>
      <c r="F269" s="23">
        <v>27147.654964328442</v>
      </c>
      <c r="G269" s="23">
        <v>36952.558048942541</v>
      </c>
      <c r="H269" s="45">
        <v>45901.721476054496</v>
      </c>
      <c r="I269" s="45">
        <v>73074.570292964534</v>
      </c>
      <c r="J269" s="45">
        <v>124779.57028333515</v>
      </c>
      <c r="K269" s="45">
        <v>279157.67445506132</v>
      </c>
      <c r="L269" s="23">
        <v>793787.95906298282</v>
      </c>
      <c r="M269" s="69">
        <v>1124557.9447222217</v>
      </c>
      <c r="N269" s="68">
        <v>1124557.9447222217</v>
      </c>
    </row>
    <row r="270" spans="2:14" x14ac:dyDescent="0.3">
      <c r="B270" s="3" t="s">
        <v>639</v>
      </c>
      <c r="C270" s="23">
        <v>9322.9955138057412</v>
      </c>
      <c r="D270" s="23">
        <v>13212.555518679394</v>
      </c>
      <c r="E270" s="23">
        <v>18500.098615896361</v>
      </c>
      <c r="F270" s="23">
        <v>23761.972238979874</v>
      </c>
      <c r="G270" s="23">
        <v>41446.289045833335</v>
      </c>
      <c r="H270" s="45">
        <v>50808.271802536234</v>
      </c>
      <c r="I270" s="45">
        <v>68924.088768115951</v>
      </c>
      <c r="J270" s="45">
        <v>106761.02347826086</v>
      </c>
      <c r="K270" s="45">
        <v>229092.65391304347</v>
      </c>
      <c r="L270" s="23">
        <v>590855.46103348967</v>
      </c>
      <c r="M270" s="69">
        <v>988166.11277777783</v>
      </c>
      <c r="N270" s="68">
        <v>988166.11277777783</v>
      </c>
    </row>
    <row r="271" spans="2:14" x14ac:dyDescent="0.3">
      <c r="B271" s="3" t="s">
        <v>376</v>
      </c>
      <c r="C271" s="23">
        <v>16513.175121972927</v>
      </c>
      <c r="D271" s="23">
        <v>22587.853196163749</v>
      </c>
      <c r="E271" s="23">
        <v>29973.038652259511</v>
      </c>
      <c r="F271" s="23">
        <v>35059.603864156161</v>
      </c>
      <c r="G271" s="23">
        <v>46673.447076366218</v>
      </c>
      <c r="H271" s="45">
        <v>58303.849379255204</v>
      </c>
      <c r="I271" s="45">
        <v>84567.516151337462</v>
      </c>
      <c r="J271" s="45">
        <v>145708.70186374625</v>
      </c>
      <c r="K271" s="45">
        <v>301122.6578927536</v>
      </c>
      <c r="L271" s="23">
        <v>862230.50075967901</v>
      </c>
      <c r="M271" s="69">
        <v>1608178.1699221176</v>
      </c>
      <c r="N271" s="68">
        <v>1608178.1699221176</v>
      </c>
    </row>
    <row r="272" spans="2:14" x14ac:dyDescent="0.3">
      <c r="B272" s="3" t="s">
        <v>377</v>
      </c>
      <c r="C272" s="23">
        <v>10581.847148598137</v>
      </c>
      <c r="D272" s="23">
        <v>15226.720053622785</v>
      </c>
      <c r="E272" s="23">
        <v>20591.748480572012</v>
      </c>
      <c r="F272" s="23">
        <v>24954.113854081064</v>
      </c>
      <c r="G272" s="23">
        <v>37008.36856266181</v>
      </c>
      <c r="H272" s="45">
        <v>51624.640388848602</v>
      </c>
      <c r="I272" s="45">
        <v>76833.942529889217</v>
      </c>
      <c r="J272" s="45">
        <v>126377.29140054986</v>
      </c>
      <c r="K272" s="45">
        <v>282562.19650492235</v>
      </c>
      <c r="L272" s="23">
        <v>810320.54353024007</v>
      </c>
      <c r="M272" s="69">
        <v>1144398.0252325593</v>
      </c>
      <c r="N272" s="68">
        <v>1144398.0252325593</v>
      </c>
    </row>
    <row r="273" spans="2:14" x14ac:dyDescent="0.3">
      <c r="B273" s="5" t="s">
        <v>610</v>
      </c>
      <c r="C273" s="23">
        <v>6161.9598498401147</v>
      </c>
      <c r="D273" s="23">
        <v>7847.3508432159606</v>
      </c>
      <c r="E273" s="23">
        <v>10917.69127003115</v>
      </c>
      <c r="F273" s="23">
        <v>14277.268433542669</v>
      </c>
      <c r="G273" s="23">
        <v>18686.89747176685</v>
      </c>
      <c r="H273" s="45">
        <v>23946.890131211916</v>
      </c>
      <c r="I273" s="45">
        <v>33689.00370813498</v>
      </c>
      <c r="J273" s="45">
        <v>59547.631692658731</v>
      </c>
      <c r="K273" s="45">
        <v>127246.78195881884</v>
      </c>
      <c r="L273" s="23">
        <v>419530.6578367516</v>
      </c>
      <c r="M273" s="69">
        <v>651165.2809756099</v>
      </c>
      <c r="N273" s="68">
        <v>651165.2809756099</v>
      </c>
    </row>
    <row r="274" spans="2:14" x14ac:dyDescent="0.3">
      <c r="B274" s="29" t="s">
        <v>202</v>
      </c>
      <c r="C274" s="43">
        <f>+SUMPRODUCT(C275:C279,'III. Empleo'!C275:C279)/'III. Empleo'!C274</f>
        <v>6059.728204721182</v>
      </c>
      <c r="D274" s="43">
        <f>+SUMPRODUCT(D275:D279,'III. Empleo'!D275:D279)/'III. Empleo'!D274</f>
        <v>7655.8290545407281</v>
      </c>
      <c r="E274" s="43">
        <f>+SUMPRODUCT(E275:E279,'III. Empleo'!E275:E279)/'III. Empleo'!E274</f>
        <v>10006.000277742505</v>
      </c>
      <c r="F274" s="43">
        <f>+SUMPRODUCT(F275:F279,'III. Empleo'!F275:F279)/'III. Empleo'!F274</f>
        <v>13783.542024376193</v>
      </c>
      <c r="G274" s="43">
        <f>+SUMPRODUCT(G275:G279,'III. Empleo'!G275:G279)/'III. Empleo'!G274</f>
        <v>20144.282605254746</v>
      </c>
      <c r="H274" s="56">
        <f>+SUMPRODUCT(H275:H279,'III. Empleo'!H275:H279)/'III. Empleo'!H274</f>
        <v>27121.607152376677</v>
      </c>
      <c r="I274" s="56">
        <f>+SUMPRODUCT(I275:I279,'III. Empleo'!I275:I279)/'III. Empleo'!I274</f>
        <v>38931.838674600149</v>
      </c>
      <c r="J274" s="56">
        <f>+SUMPRODUCT(J275:J279,'III. Empleo'!J275:J279)/'III. Empleo'!J274</f>
        <v>72472.706248542672</v>
      </c>
      <c r="K274" s="56">
        <f>+SUMPRODUCT(K275:K279,'III. Empleo'!K275:K279)/'III. Empleo'!K274</f>
        <v>143254.9200797528</v>
      </c>
      <c r="L274" s="43">
        <f>+SUMPRODUCT(L275:L279,'III. Empleo'!L275:L279)/'III. Empleo'!L274</f>
        <v>445008.96631589031</v>
      </c>
      <c r="M274" s="43">
        <f>+SUMPRODUCT(M275:M279,'III. Empleo'!M275:M279)/'III. Empleo'!M274</f>
        <v>780733.82808823558</v>
      </c>
      <c r="N274" s="82">
        <f>+SUMPRODUCT(N275:N279,'III. Empleo'!N275:N279)/'III. Empleo'!N274</f>
        <v>780733.82808823558</v>
      </c>
    </row>
    <row r="275" spans="2:14" x14ac:dyDescent="0.3">
      <c r="B275" s="3" t="s">
        <v>378</v>
      </c>
      <c r="C275" s="23">
        <v>4378.2768888888886</v>
      </c>
      <c r="D275" s="23">
        <v>5571.157519444444</v>
      </c>
      <c r="E275" s="23">
        <v>7402.6747718253973</v>
      </c>
      <c r="F275" s="23">
        <v>9061.3970889406464</v>
      </c>
      <c r="G275" s="23">
        <v>10606.99126717033</v>
      </c>
      <c r="H275" s="45">
        <v>15055.362788031671</v>
      </c>
      <c r="I275" s="45">
        <v>22725.402940613025</v>
      </c>
      <c r="J275" s="45">
        <v>40914.62262158571</v>
      </c>
      <c r="K275" s="45">
        <v>85056.226750533911</v>
      </c>
      <c r="L275" s="23">
        <v>226282.37113782053</v>
      </c>
      <c r="M275" s="69">
        <v>307659.8915384615</v>
      </c>
      <c r="N275" s="68">
        <v>307659.8915384615</v>
      </c>
    </row>
    <row r="276" spans="2:14" x14ac:dyDescent="0.3">
      <c r="B276" s="3" t="s">
        <v>640</v>
      </c>
      <c r="C276" s="23">
        <v>10044.376881127451</v>
      </c>
      <c r="D276" s="23">
        <v>14740.763139880954</v>
      </c>
      <c r="E276" s="23">
        <v>19946.218968253972</v>
      </c>
      <c r="F276" s="23">
        <v>25874.775035743471</v>
      </c>
      <c r="G276" s="23">
        <v>39130.220526960788</v>
      </c>
      <c r="H276" s="45">
        <v>55129.681388888886</v>
      </c>
      <c r="I276" s="45">
        <v>90204.05977668846</v>
      </c>
      <c r="J276" s="45">
        <v>154923.4229001835</v>
      </c>
      <c r="K276" s="45">
        <v>311701.28284311172</v>
      </c>
      <c r="L276" s="23">
        <v>628362.37484812422</v>
      </c>
      <c r="M276" s="69">
        <v>799861.04799999995</v>
      </c>
      <c r="N276" s="68">
        <v>799861.04799999995</v>
      </c>
    </row>
    <row r="277" spans="2:14" x14ac:dyDescent="0.3">
      <c r="B277" s="3" t="s">
        <v>641</v>
      </c>
      <c r="C277" s="23">
        <v>9279.0438894385716</v>
      </c>
      <c r="D277" s="23">
        <v>13890.118162070585</v>
      </c>
      <c r="E277" s="23">
        <v>19674.114455737505</v>
      </c>
      <c r="F277" s="23">
        <v>27899.309273328527</v>
      </c>
      <c r="G277" s="23">
        <v>45028.848936570364</v>
      </c>
      <c r="H277" s="45">
        <v>44900.132279957703</v>
      </c>
      <c r="I277" s="45">
        <v>55843.024492860459</v>
      </c>
      <c r="J277" s="45">
        <v>83818.516645531388</v>
      </c>
      <c r="K277" s="45">
        <v>147629.81211102093</v>
      </c>
      <c r="L277" s="23">
        <v>374834.58926712791</v>
      </c>
      <c r="M277" s="69">
        <v>510250.88909090916</v>
      </c>
      <c r="N277" s="68">
        <v>510250.88909090916</v>
      </c>
    </row>
    <row r="278" spans="2:14" x14ac:dyDescent="0.3">
      <c r="B278" s="3" t="s">
        <v>642</v>
      </c>
      <c r="C278" s="23">
        <v>8240.1514400178075</v>
      </c>
      <c r="D278" s="23">
        <v>9681.8178041153569</v>
      </c>
      <c r="E278" s="23">
        <v>13126.868998106058</v>
      </c>
      <c r="F278" s="23">
        <v>17777.099121884465</v>
      </c>
      <c r="G278" s="23">
        <v>24976.974486966705</v>
      </c>
      <c r="H278" s="45">
        <v>31458.156374849405</v>
      </c>
      <c r="I278" s="45">
        <v>47732.143124430819</v>
      </c>
      <c r="J278" s="45">
        <v>86156.513075223847</v>
      </c>
      <c r="K278" s="45">
        <v>205995.39525513165</v>
      </c>
      <c r="L278" s="23">
        <v>662832.12937395985</v>
      </c>
      <c r="M278" s="69">
        <v>954709.98301886814</v>
      </c>
      <c r="N278" s="68">
        <v>954709.98301886814</v>
      </c>
    </row>
    <row r="279" spans="2:14" x14ac:dyDescent="0.3">
      <c r="B279" s="5" t="s">
        <v>379</v>
      </c>
      <c r="C279" s="24">
        <v>4902.6905324793306</v>
      </c>
      <c r="D279" s="24">
        <v>5866.2379244704862</v>
      </c>
      <c r="E279" s="24">
        <v>7619.4731089198076</v>
      </c>
      <c r="F279" s="24">
        <v>11039.899322364407</v>
      </c>
      <c r="G279" s="24">
        <v>16616.760706766534</v>
      </c>
      <c r="H279" s="57">
        <v>23541.507846429358</v>
      </c>
      <c r="I279" s="57">
        <v>33175.631678352314</v>
      </c>
      <c r="J279" s="57">
        <v>65780.61888978332</v>
      </c>
      <c r="K279" s="57">
        <v>120468.70934122802</v>
      </c>
      <c r="L279" s="24">
        <v>400680.4523860538</v>
      </c>
      <c r="M279" s="79">
        <v>838000.49298013281</v>
      </c>
      <c r="N279" s="84">
        <v>838000.49298013281</v>
      </c>
    </row>
    <row r="280" spans="2:14" x14ac:dyDescent="0.3">
      <c r="B280" s="29" t="s">
        <v>203</v>
      </c>
      <c r="C280" s="43">
        <f>+SUMPRODUCT(C281:C286,'III. Empleo'!C281:C286)/'III. Empleo'!C280</f>
        <v>7008.8495799789343</v>
      </c>
      <c r="D280" s="43">
        <f>+SUMPRODUCT(D281:D286,'III. Empleo'!D281:D286)/'III. Empleo'!D280</f>
        <v>9923.9590380706304</v>
      </c>
      <c r="E280" s="43">
        <f>+SUMPRODUCT(E281:E286,'III. Empleo'!E281:E286)/'III. Empleo'!E280</f>
        <v>14206.28094061919</v>
      </c>
      <c r="F280" s="43">
        <f>+SUMPRODUCT(F281:F286,'III. Empleo'!F281:F286)/'III. Empleo'!F280</f>
        <v>17942.446047811325</v>
      </c>
      <c r="G280" s="43">
        <f>+SUMPRODUCT(G281:G286,'III. Empleo'!G281:G286)/'III. Empleo'!G280</f>
        <v>24268.831661389377</v>
      </c>
      <c r="H280" s="56">
        <f>+SUMPRODUCT(H281:H286,'III. Empleo'!H281:H286)/'III. Empleo'!H280</f>
        <v>29493.699712683996</v>
      </c>
      <c r="I280" s="56">
        <f>+SUMPRODUCT(I281:I286,'III. Empleo'!I281:I286)/'III. Empleo'!I280</f>
        <v>41931.546465105763</v>
      </c>
      <c r="J280" s="56">
        <f>+SUMPRODUCT(J281:J286,'III. Empleo'!J281:J286)/'III. Empleo'!J280</f>
        <v>64698.944107359886</v>
      </c>
      <c r="K280" s="56">
        <f>+SUMPRODUCT(K281:K286,'III. Empleo'!K281:K286)/'III. Empleo'!K280</f>
        <v>120729.02820954032</v>
      </c>
      <c r="L280" s="43">
        <f>+SUMPRODUCT(L281:L286,'III. Empleo'!L281:L286)/'III. Empleo'!L280</f>
        <v>309794.90853786096</v>
      </c>
      <c r="M280" s="43">
        <f>+SUMPRODUCT(M281:M286,'III. Empleo'!M281:M286)/'III. Empleo'!M280</f>
        <v>500189.97197452228</v>
      </c>
      <c r="N280" s="82">
        <f>+SUMPRODUCT(N281:N286,'III. Empleo'!N281:N286)/'III. Empleo'!N280</f>
        <v>500189.97197452228</v>
      </c>
    </row>
    <row r="281" spans="2:14" x14ac:dyDescent="0.3">
      <c r="B281" s="3" t="s">
        <v>643</v>
      </c>
      <c r="C281" s="23">
        <v>9818.6860238095232</v>
      </c>
      <c r="D281" s="23">
        <v>14490.011257936509</v>
      </c>
      <c r="E281" s="23">
        <v>18276.182835648146</v>
      </c>
      <c r="F281" s="23">
        <v>22339.429074074073</v>
      </c>
      <c r="G281" s="23">
        <v>32371.514055134681</v>
      </c>
      <c r="H281" s="45">
        <v>36741.58183333333</v>
      </c>
      <c r="I281" s="45">
        <v>52529.670175925938</v>
      </c>
      <c r="J281" s="45">
        <v>81273.911588383839</v>
      </c>
      <c r="K281" s="45">
        <v>161840.11469696971</v>
      </c>
      <c r="L281" s="23">
        <v>358441.62190446135</v>
      </c>
      <c r="M281" s="69">
        <v>552063.96909090923</v>
      </c>
      <c r="N281" s="68">
        <v>552063.96909090923</v>
      </c>
    </row>
    <row r="282" spans="2:14" x14ac:dyDescent="0.3">
      <c r="B282" s="3" t="s">
        <v>644</v>
      </c>
      <c r="C282" s="23">
        <v>8362.3466035353558</v>
      </c>
      <c r="D282" s="23">
        <v>14385.2325</v>
      </c>
      <c r="E282" s="23">
        <v>15989.492380952377</v>
      </c>
      <c r="F282" s="23">
        <v>20318.226220238095</v>
      </c>
      <c r="G282" s="23">
        <v>25696.041944444441</v>
      </c>
      <c r="H282" s="45">
        <v>28114.533928571433</v>
      </c>
      <c r="I282" s="45">
        <v>42892.367777777763</v>
      </c>
      <c r="J282" s="45">
        <v>57039.886898148143</v>
      </c>
      <c r="K282" s="45">
        <v>93285.704558080804</v>
      </c>
      <c r="L282" s="23">
        <v>220988.30558333333</v>
      </c>
      <c r="M282" s="69">
        <v>271562.505</v>
      </c>
      <c r="N282" s="68">
        <v>271562.505</v>
      </c>
    </row>
    <row r="283" spans="2:14" x14ac:dyDescent="0.3">
      <c r="B283" s="3" t="s">
        <v>645</v>
      </c>
      <c r="C283" s="23">
        <v>8111.6155131070836</v>
      </c>
      <c r="D283" s="23">
        <v>11109.152842170095</v>
      </c>
      <c r="E283" s="23">
        <v>16509.834457018384</v>
      </c>
      <c r="F283" s="23">
        <v>21132.029196301562</v>
      </c>
      <c r="G283" s="23">
        <v>30666.726153212745</v>
      </c>
      <c r="H283" s="45">
        <v>33568.796309622841</v>
      </c>
      <c r="I283" s="45">
        <v>43718.218472238506</v>
      </c>
      <c r="J283" s="45">
        <v>63558.13776193605</v>
      </c>
      <c r="K283" s="45">
        <v>112392.20167243831</v>
      </c>
      <c r="L283" s="23">
        <v>302910.1050320745</v>
      </c>
      <c r="M283" s="69">
        <v>514530.19181818172</v>
      </c>
      <c r="N283" s="68">
        <v>514530.19181818172</v>
      </c>
    </row>
    <row r="284" spans="2:14" x14ac:dyDescent="0.3">
      <c r="B284" s="3" t="s">
        <v>381</v>
      </c>
      <c r="C284" s="23">
        <v>10703.001153846153</v>
      </c>
      <c r="D284" s="23">
        <v>16254.782777777773</v>
      </c>
      <c r="E284" s="23">
        <v>21603.889597222224</v>
      </c>
      <c r="F284" s="23">
        <v>28514.655972222226</v>
      </c>
      <c r="G284" s="23">
        <v>40338.846472454425</v>
      </c>
      <c r="H284" s="45">
        <v>52361.453565972224</v>
      </c>
      <c r="I284" s="45">
        <v>78472.137944444446</v>
      </c>
      <c r="J284" s="45">
        <v>116860.74141544115</v>
      </c>
      <c r="K284" s="45">
        <v>236161.71699891068</v>
      </c>
      <c r="L284" s="23">
        <v>630496.53524339607</v>
      </c>
      <c r="M284" s="69">
        <v>1039981.77125</v>
      </c>
      <c r="N284" s="68">
        <v>1039981.77125</v>
      </c>
    </row>
    <row r="285" spans="2:14" x14ac:dyDescent="0.3">
      <c r="B285" s="3" t="s">
        <v>646</v>
      </c>
      <c r="C285" s="23">
        <v>5895.3464903846152</v>
      </c>
      <c r="D285" s="23">
        <v>7910.3519128787875</v>
      </c>
      <c r="E285" s="23">
        <v>10535.978522727271</v>
      </c>
      <c r="F285" s="23">
        <v>14250.81631060606</v>
      </c>
      <c r="G285" s="23">
        <v>16682.255303030299</v>
      </c>
      <c r="H285" s="45">
        <v>18090.84795454545</v>
      </c>
      <c r="I285" s="45">
        <v>21412.470530303028</v>
      </c>
      <c r="J285" s="45">
        <v>28561.003777777776</v>
      </c>
      <c r="K285" s="45">
        <v>33905.08135786435</v>
      </c>
      <c r="L285" s="23">
        <v>188802.51136111116</v>
      </c>
      <c r="M285" s="69">
        <v>274930.73277777777</v>
      </c>
      <c r="N285" s="68">
        <v>274930.73277777777</v>
      </c>
    </row>
    <row r="286" spans="2:14" x14ac:dyDescent="0.3">
      <c r="B286" s="5" t="s">
        <v>382</v>
      </c>
      <c r="C286" s="24">
        <v>5195.3822804905931</v>
      </c>
      <c r="D286" s="24">
        <v>7121.3245499408158</v>
      </c>
      <c r="E286" s="24">
        <v>10766.350733070534</v>
      </c>
      <c r="F286" s="24">
        <v>12109.801722510289</v>
      </c>
      <c r="G286" s="24">
        <v>15054.654568478691</v>
      </c>
      <c r="H286" s="57">
        <v>20676.65981841923</v>
      </c>
      <c r="I286" s="57">
        <v>30984.508675396832</v>
      </c>
      <c r="J286" s="57">
        <v>53442.842084693955</v>
      </c>
      <c r="K286" s="57">
        <v>109026.99025014711</v>
      </c>
      <c r="L286" s="24">
        <v>254275.76527121771</v>
      </c>
      <c r="M286" s="79">
        <v>439891.49862068961</v>
      </c>
      <c r="N286" s="84">
        <v>439891.49862068961</v>
      </c>
    </row>
    <row r="287" spans="2:14" x14ac:dyDescent="0.3">
      <c r="B287" s="29" t="s">
        <v>204</v>
      </c>
      <c r="C287" s="43">
        <f>+SUMPRODUCT(C288:C310,'III. Empleo'!C288:C310)/'III. Empleo'!C287</f>
        <v>11557.711419350317</v>
      </c>
      <c r="D287" s="43">
        <f>+SUMPRODUCT(D288:D310,'III. Empleo'!D288:D310)/'III. Empleo'!D287</f>
        <v>15805.764698309929</v>
      </c>
      <c r="E287" s="43">
        <f>+SUMPRODUCT(E288:E310,'III. Empleo'!E288:E310)/'III. Empleo'!E287</f>
        <v>21072.765030920273</v>
      </c>
      <c r="F287" s="43">
        <f>+SUMPRODUCT(F288:F310,'III. Empleo'!F288:F310)/'III. Empleo'!F287</f>
        <v>27261.137204776482</v>
      </c>
      <c r="G287" s="43">
        <f>+SUMPRODUCT(G288:G310,'III. Empleo'!G288:G310)/'III. Empleo'!G287</f>
        <v>39437.848094770656</v>
      </c>
      <c r="H287" s="56">
        <f>+SUMPRODUCT(H288:H310,'III. Empleo'!H288:H310)/'III. Empleo'!H287</f>
        <v>52673.480407957883</v>
      </c>
      <c r="I287" s="56">
        <f>+SUMPRODUCT(I288:I310,'III. Empleo'!I288:I310)/'III. Empleo'!I287</f>
        <v>77389.665578351371</v>
      </c>
      <c r="J287" s="56">
        <f>+SUMPRODUCT(J288:J310,'III. Empleo'!J288:J310)/'III. Empleo'!J287</f>
        <v>131426.96600107188</v>
      </c>
      <c r="K287" s="56">
        <f>+SUMPRODUCT(K288:K310,'III. Empleo'!K288:K310)/'III. Empleo'!K287</f>
        <v>286954.2270747014</v>
      </c>
      <c r="L287" s="43">
        <f>+SUMPRODUCT(L288:L310,'III. Empleo'!L288:L310)/'III. Empleo'!L287</f>
        <v>835778.83700834925</v>
      </c>
      <c r="M287" s="43">
        <f>+SUMPRODUCT(M288:M310,'III. Empleo'!M288:M310)/'III. Empleo'!M287</f>
        <v>1187036.9908124318</v>
      </c>
      <c r="N287" s="82">
        <f>+SUMPRODUCT(N288:N310,'III. Empleo'!N288:N310)/'III. Empleo'!N287</f>
        <v>1187036.9908124318</v>
      </c>
    </row>
    <row r="288" spans="2:14" x14ac:dyDescent="0.3">
      <c r="B288" s="3" t="s">
        <v>647</v>
      </c>
      <c r="C288" s="23">
        <v>13385.231707181107</v>
      </c>
      <c r="D288" s="23">
        <v>17696.000023210043</v>
      </c>
      <c r="E288" s="23">
        <v>24072.948541687543</v>
      </c>
      <c r="F288" s="23">
        <v>30612.609102998318</v>
      </c>
      <c r="G288" s="23">
        <v>39301.746542419998</v>
      </c>
      <c r="H288" s="45">
        <v>56115.64904586257</v>
      </c>
      <c r="I288" s="45">
        <v>82938.417800925919</v>
      </c>
      <c r="J288" s="45">
        <v>144737.79214491873</v>
      </c>
      <c r="K288" s="45">
        <v>298661.83639001515</v>
      </c>
      <c r="L288" s="23">
        <v>863032.76325829327</v>
      </c>
      <c r="M288" s="69">
        <v>1355509.2760526317</v>
      </c>
      <c r="N288" s="68">
        <v>1355509.2760526317</v>
      </c>
    </row>
    <row r="289" spans="2:14" x14ac:dyDescent="0.3">
      <c r="B289" s="3" t="s">
        <v>383</v>
      </c>
      <c r="C289" s="23">
        <v>12237.178814102566</v>
      </c>
      <c r="D289" s="23">
        <v>17260.009096747297</v>
      </c>
      <c r="E289" s="23">
        <v>22914.682973943782</v>
      </c>
      <c r="F289" s="23">
        <v>28793.991401704949</v>
      </c>
      <c r="G289" s="23">
        <v>42096.955723429965</v>
      </c>
      <c r="H289" s="45">
        <v>58243.601014880951</v>
      </c>
      <c r="I289" s="45">
        <v>84227.260145280656</v>
      </c>
      <c r="J289" s="45">
        <v>148704.24735849057</v>
      </c>
      <c r="K289" s="45">
        <v>349117.40043745766</v>
      </c>
      <c r="L289" s="23">
        <v>905047.36302152008</v>
      </c>
      <c r="M289" s="69">
        <v>1188421.9716363638</v>
      </c>
      <c r="N289" s="68">
        <v>1188421.9716363638</v>
      </c>
    </row>
    <row r="290" spans="2:14" x14ac:dyDescent="0.3">
      <c r="B290" s="3" t="s">
        <v>648</v>
      </c>
      <c r="C290" s="23">
        <v>13265.854586397059</v>
      </c>
      <c r="D290" s="23">
        <v>16056.476657013243</v>
      </c>
      <c r="E290" s="23">
        <v>19001.727587719299</v>
      </c>
      <c r="F290" s="23">
        <v>24254.078480263157</v>
      </c>
      <c r="G290" s="23">
        <v>31444.963070887447</v>
      </c>
      <c r="H290" s="45">
        <v>42619.371833333338</v>
      </c>
      <c r="I290" s="45">
        <v>61202.536931818184</v>
      </c>
      <c r="J290" s="45">
        <v>84086.788065373505</v>
      </c>
      <c r="K290" s="45">
        <v>165612.56386720101</v>
      </c>
      <c r="L290" s="23">
        <v>630697.89453646599</v>
      </c>
      <c r="M290" s="69">
        <v>1048425.7754838708</v>
      </c>
      <c r="N290" s="68">
        <v>1048425.7754838708</v>
      </c>
    </row>
    <row r="291" spans="2:14" x14ac:dyDescent="0.3">
      <c r="B291" s="3" t="s">
        <v>384</v>
      </c>
      <c r="C291" s="23">
        <v>13464.923893900428</v>
      </c>
      <c r="D291" s="23">
        <v>19176.488686332403</v>
      </c>
      <c r="E291" s="23">
        <v>25599.46465745951</v>
      </c>
      <c r="F291" s="23">
        <v>33009.0969593021</v>
      </c>
      <c r="G291" s="23">
        <v>49445.676244567585</v>
      </c>
      <c r="H291" s="45">
        <v>64161.506831861589</v>
      </c>
      <c r="I291" s="45">
        <v>97971.610827868994</v>
      </c>
      <c r="J291" s="45">
        <v>167919.1005732312</v>
      </c>
      <c r="K291" s="45">
        <v>376896.6193768417</v>
      </c>
      <c r="L291" s="23">
        <v>1074927.0635000709</v>
      </c>
      <c r="M291" s="69">
        <v>1489469.8574163571</v>
      </c>
      <c r="N291" s="68">
        <v>1489469.8574163571</v>
      </c>
    </row>
    <row r="292" spans="2:14" x14ac:dyDescent="0.3">
      <c r="B292" s="3" t="s">
        <v>649</v>
      </c>
      <c r="C292" s="23">
        <v>6831.8987523086762</v>
      </c>
      <c r="D292" s="23">
        <v>10657.436642756498</v>
      </c>
      <c r="E292" s="23">
        <v>11698.393744642723</v>
      </c>
      <c r="F292" s="23">
        <v>17298.855205101219</v>
      </c>
      <c r="G292" s="23">
        <v>28876.980391813766</v>
      </c>
      <c r="H292" s="45">
        <v>41347.556139280816</v>
      </c>
      <c r="I292" s="45">
        <v>63144.791087250611</v>
      </c>
      <c r="J292" s="45">
        <v>104061.04509200125</v>
      </c>
      <c r="K292" s="45">
        <v>226462.58221491225</v>
      </c>
      <c r="L292" s="23">
        <v>671344.29270969506</v>
      </c>
      <c r="M292" s="69">
        <v>945897.01555555547</v>
      </c>
      <c r="N292" s="68">
        <v>945897.01555555547</v>
      </c>
    </row>
    <row r="293" spans="2:14" x14ac:dyDescent="0.3">
      <c r="B293" s="3" t="s">
        <v>385</v>
      </c>
      <c r="C293" s="23">
        <v>10538.127186418571</v>
      </c>
      <c r="D293" s="23">
        <v>13952.147665189599</v>
      </c>
      <c r="E293" s="23">
        <v>17547.644764270572</v>
      </c>
      <c r="F293" s="23">
        <v>23348.818283956978</v>
      </c>
      <c r="G293" s="23">
        <v>34277.690370352175</v>
      </c>
      <c r="H293" s="45">
        <v>48127.01682546868</v>
      </c>
      <c r="I293" s="45">
        <v>67706.951989143548</v>
      </c>
      <c r="J293" s="45">
        <v>104700.22089272544</v>
      </c>
      <c r="K293" s="45">
        <v>196176.24966051316</v>
      </c>
      <c r="L293" s="23">
        <v>527704.04337030055</v>
      </c>
      <c r="M293" s="69">
        <v>763291.95534883684</v>
      </c>
      <c r="N293" s="68">
        <v>763291.95534883684</v>
      </c>
    </row>
    <row r="294" spans="2:14" x14ac:dyDescent="0.3">
      <c r="B294" s="3" t="s">
        <v>386</v>
      </c>
      <c r="C294" s="23">
        <v>11956.175912027313</v>
      </c>
      <c r="D294" s="23">
        <v>16758.197842261907</v>
      </c>
      <c r="E294" s="23">
        <v>21386.062567197714</v>
      </c>
      <c r="F294" s="23">
        <v>26536.953532475494</v>
      </c>
      <c r="G294" s="23">
        <v>33590.891695558341</v>
      </c>
      <c r="H294" s="45">
        <v>40683.474819648698</v>
      </c>
      <c r="I294" s="45">
        <v>59950.053242102404</v>
      </c>
      <c r="J294" s="45">
        <v>118273.15298908729</v>
      </c>
      <c r="K294" s="45">
        <v>250479.95734438216</v>
      </c>
      <c r="L294" s="23">
        <v>611111.07731753809</v>
      </c>
      <c r="M294" s="69">
        <v>889441.64117647056</v>
      </c>
      <c r="N294" s="68">
        <v>889441.64117647056</v>
      </c>
    </row>
    <row r="295" spans="2:14" x14ac:dyDescent="0.3">
      <c r="B295" s="3" t="s">
        <v>387</v>
      </c>
      <c r="C295" s="23">
        <v>9231.9617730727896</v>
      </c>
      <c r="D295" s="23">
        <v>12440.195599562181</v>
      </c>
      <c r="E295" s="23">
        <v>18077.421294017262</v>
      </c>
      <c r="F295" s="23">
        <v>22715.904125941841</v>
      </c>
      <c r="G295" s="23">
        <v>33459.905114568064</v>
      </c>
      <c r="H295" s="45">
        <v>52430.773331154465</v>
      </c>
      <c r="I295" s="45">
        <v>78522.405887511879</v>
      </c>
      <c r="J295" s="45">
        <v>133220.62659647438</v>
      </c>
      <c r="K295" s="45">
        <v>266421.57879319956</v>
      </c>
      <c r="L295" s="23">
        <v>791961.60095787037</v>
      </c>
      <c r="M295" s="69">
        <v>1136670.4154166665</v>
      </c>
      <c r="N295" s="68">
        <v>1136670.4154166665</v>
      </c>
    </row>
    <row r="296" spans="2:14" x14ac:dyDescent="0.3">
      <c r="B296" s="3" t="s">
        <v>388</v>
      </c>
      <c r="C296" s="23">
        <v>14681.738477777777</v>
      </c>
      <c r="D296" s="23">
        <v>20471.414874572652</v>
      </c>
      <c r="E296" s="23">
        <v>27514.069128252613</v>
      </c>
      <c r="F296" s="23">
        <v>39061.984730341872</v>
      </c>
      <c r="G296" s="23">
        <v>55392.784262820503</v>
      </c>
      <c r="H296" s="45">
        <v>72477.077847403372</v>
      </c>
      <c r="I296" s="45">
        <v>105430.69853535353</v>
      </c>
      <c r="J296" s="45">
        <v>177555.68935990336</v>
      </c>
      <c r="K296" s="45">
        <v>391669.65311594208</v>
      </c>
      <c r="L296" s="23">
        <v>1369202.0538194051</v>
      </c>
      <c r="M296" s="69">
        <v>2201092.09</v>
      </c>
      <c r="N296" s="68">
        <v>2201092.09</v>
      </c>
    </row>
    <row r="297" spans="2:14" x14ac:dyDescent="0.3">
      <c r="B297" s="3" t="s">
        <v>650</v>
      </c>
      <c r="C297" s="23">
        <v>8472.2536805096279</v>
      </c>
      <c r="D297" s="23">
        <v>10941.651399801589</v>
      </c>
      <c r="E297" s="23">
        <v>14223.187468806211</v>
      </c>
      <c r="F297" s="23">
        <v>16731.47168835254</v>
      </c>
      <c r="G297" s="23">
        <v>20385.632721280603</v>
      </c>
      <c r="H297" s="45">
        <v>28356.085712517466</v>
      </c>
      <c r="I297" s="45">
        <v>40339.038678828772</v>
      </c>
      <c r="J297" s="45">
        <v>66326.87720803624</v>
      </c>
      <c r="K297" s="45">
        <v>162513.55557323692</v>
      </c>
      <c r="L297" s="23">
        <v>481987.06763255759</v>
      </c>
      <c r="M297" s="69">
        <v>719345.35484374978</v>
      </c>
      <c r="N297" s="68">
        <v>719345.35484374978</v>
      </c>
    </row>
    <row r="298" spans="2:14" x14ac:dyDescent="0.3">
      <c r="B298" s="3" t="s">
        <v>389</v>
      </c>
      <c r="C298" s="23">
        <v>9283.1702721635975</v>
      </c>
      <c r="D298" s="23">
        <v>12430.577035537461</v>
      </c>
      <c r="E298" s="23">
        <v>17445.363168770487</v>
      </c>
      <c r="F298" s="23">
        <v>22264.958588056645</v>
      </c>
      <c r="G298" s="23">
        <v>31427.001759243209</v>
      </c>
      <c r="H298" s="45">
        <v>38167.157655555013</v>
      </c>
      <c r="I298" s="45">
        <v>52176.40199250044</v>
      </c>
      <c r="J298" s="45">
        <v>95144.666956057423</v>
      </c>
      <c r="K298" s="45">
        <v>185430.49438064091</v>
      </c>
      <c r="L298" s="23">
        <v>507961.901595945</v>
      </c>
      <c r="M298" s="69">
        <v>814906.28717514081</v>
      </c>
      <c r="N298" s="68">
        <v>814906.28717514081</v>
      </c>
    </row>
    <row r="299" spans="2:14" x14ac:dyDescent="0.3">
      <c r="B299" s="3" t="s">
        <v>390</v>
      </c>
      <c r="C299" s="23">
        <v>11418.344390306105</v>
      </c>
      <c r="D299" s="23">
        <v>14361.571447696486</v>
      </c>
      <c r="E299" s="23">
        <v>18812.355361443562</v>
      </c>
      <c r="F299" s="23">
        <v>25584.509378427694</v>
      </c>
      <c r="G299" s="23">
        <v>35688.931937892514</v>
      </c>
      <c r="H299" s="45">
        <v>48450.708399831783</v>
      </c>
      <c r="I299" s="45">
        <v>71879.997307447644</v>
      </c>
      <c r="J299" s="45">
        <v>117351.35091312432</v>
      </c>
      <c r="K299" s="45">
        <v>267621.7838889407</v>
      </c>
      <c r="L299" s="23">
        <v>871866.68598673586</v>
      </c>
      <c r="M299" s="69">
        <v>1296332.9924705883</v>
      </c>
      <c r="N299" s="68">
        <v>1296332.9924705883</v>
      </c>
    </row>
    <row r="300" spans="2:14" x14ac:dyDescent="0.3">
      <c r="B300" s="3" t="s">
        <v>651</v>
      </c>
      <c r="C300" s="23">
        <v>5733.3059372523448</v>
      </c>
      <c r="D300" s="23">
        <v>8186.0513619415578</v>
      </c>
      <c r="E300" s="23">
        <v>10728.978616852793</v>
      </c>
      <c r="F300" s="23">
        <v>12668.013087863828</v>
      </c>
      <c r="G300" s="23">
        <v>16485.409613645115</v>
      </c>
      <c r="H300" s="45">
        <v>18992.786678127926</v>
      </c>
      <c r="I300" s="45">
        <v>27211.144349668215</v>
      </c>
      <c r="J300" s="45">
        <v>42431.883438499142</v>
      </c>
      <c r="K300" s="45">
        <v>83474.453942995126</v>
      </c>
      <c r="L300" s="23">
        <v>230911.46038979149</v>
      </c>
      <c r="M300" s="69">
        <v>344957.12738095236</v>
      </c>
      <c r="N300" s="68">
        <v>344957.12738095236</v>
      </c>
    </row>
    <row r="301" spans="2:14" x14ac:dyDescent="0.3">
      <c r="B301" s="3" t="s">
        <v>391</v>
      </c>
      <c r="C301" s="23">
        <v>13739.353187364888</v>
      </c>
      <c r="D301" s="23">
        <v>18768.050040031911</v>
      </c>
      <c r="E301" s="23">
        <v>24039.958833138237</v>
      </c>
      <c r="F301" s="23">
        <v>32784.944638635861</v>
      </c>
      <c r="G301" s="23">
        <v>47172.934104896492</v>
      </c>
      <c r="H301" s="45">
        <v>67945.338932949919</v>
      </c>
      <c r="I301" s="45">
        <v>99721.820384881183</v>
      </c>
      <c r="J301" s="45">
        <v>166164.7318768563</v>
      </c>
      <c r="K301" s="45">
        <v>380183.01340039022</v>
      </c>
      <c r="L301" s="23">
        <v>1272125.9286614072</v>
      </c>
      <c r="M301" s="69">
        <v>1668302.0452100849</v>
      </c>
      <c r="N301" s="68">
        <v>1668302.0452100849</v>
      </c>
    </row>
    <row r="302" spans="2:14" x14ac:dyDescent="0.3">
      <c r="B302" s="3" t="s">
        <v>392</v>
      </c>
      <c r="C302" s="23">
        <v>11245.802277824356</v>
      </c>
      <c r="D302" s="23">
        <v>15049.773173435269</v>
      </c>
      <c r="E302" s="23">
        <v>20556.661730130905</v>
      </c>
      <c r="F302" s="23">
        <v>25013.61989714413</v>
      </c>
      <c r="G302" s="23">
        <v>35389.443265494912</v>
      </c>
      <c r="H302" s="45">
        <v>48456.547422647389</v>
      </c>
      <c r="I302" s="45">
        <v>74415.221664527882</v>
      </c>
      <c r="J302" s="45">
        <v>119155.50081723851</v>
      </c>
      <c r="K302" s="45">
        <v>261035.53386718431</v>
      </c>
      <c r="L302" s="23">
        <v>898206.73745115718</v>
      </c>
      <c r="M302" s="69">
        <v>1307016.0804255321</v>
      </c>
      <c r="N302" s="68">
        <v>1307016.0804255321</v>
      </c>
    </row>
    <row r="303" spans="2:14" x14ac:dyDescent="0.3">
      <c r="B303" s="3" t="s">
        <v>393</v>
      </c>
      <c r="C303" s="23">
        <v>10662.399833380385</v>
      </c>
      <c r="D303" s="23">
        <v>12807.407191264121</v>
      </c>
      <c r="E303" s="23">
        <v>16752.831404710174</v>
      </c>
      <c r="F303" s="23">
        <v>22717.679685590094</v>
      </c>
      <c r="G303" s="23">
        <v>31819.678162334381</v>
      </c>
      <c r="H303" s="45">
        <v>42153.820557235442</v>
      </c>
      <c r="I303" s="45">
        <v>59975.363151820122</v>
      </c>
      <c r="J303" s="45">
        <v>98284.509544803412</v>
      </c>
      <c r="K303" s="45">
        <v>188084.00782542714</v>
      </c>
      <c r="L303" s="23">
        <v>545498.3985581951</v>
      </c>
      <c r="M303" s="69">
        <v>754406.82670588244</v>
      </c>
      <c r="N303" s="68">
        <v>754406.82670588244</v>
      </c>
    </row>
    <row r="304" spans="2:14" x14ac:dyDescent="0.3">
      <c r="B304" s="3" t="s">
        <v>394</v>
      </c>
      <c r="C304" s="23">
        <v>8087.759053250913</v>
      </c>
      <c r="D304" s="23">
        <v>10120.730208682418</v>
      </c>
      <c r="E304" s="23">
        <v>16440.626563061436</v>
      </c>
      <c r="F304" s="23">
        <v>21069.289702844133</v>
      </c>
      <c r="G304" s="23">
        <v>30716.870765698102</v>
      </c>
      <c r="H304" s="45">
        <v>39607.56850353194</v>
      </c>
      <c r="I304" s="45">
        <v>56210.84870140718</v>
      </c>
      <c r="J304" s="45">
        <v>123717.30756043228</v>
      </c>
      <c r="K304" s="45">
        <v>327664.09560348646</v>
      </c>
      <c r="L304" s="23">
        <v>963575.28591898642</v>
      </c>
      <c r="M304" s="69">
        <v>1360498.3687234039</v>
      </c>
      <c r="N304" s="68">
        <v>1360498.3687234039</v>
      </c>
    </row>
    <row r="305" spans="2:14" x14ac:dyDescent="0.3">
      <c r="B305" s="3" t="s">
        <v>395</v>
      </c>
      <c r="C305" s="23">
        <v>12122.767821408312</v>
      </c>
      <c r="D305" s="23">
        <v>15945.549087462678</v>
      </c>
      <c r="E305" s="23">
        <v>21408.209724748511</v>
      </c>
      <c r="F305" s="23">
        <v>27123.380530846014</v>
      </c>
      <c r="G305" s="23">
        <v>38940.645561656427</v>
      </c>
      <c r="H305" s="45">
        <v>51263.240115165499</v>
      </c>
      <c r="I305" s="45">
        <v>70712.152840546391</v>
      </c>
      <c r="J305" s="45">
        <v>109498.11472727294</v>
      </c>
      <c r="K305" s="45">
        <v>247764.45602924083</v>
      </c>
      <c r="L305" s="23">
        <v>715883.26894678548</v>
      </c>
      <c r="M305" s="69">
        <v>982321.52220588236</v>
      </c>
      <c r="N305" s="68">
        <v>982321.52220588236</v>
      </c>
    </row>
    <row r="306" spans="2:14" x14ac:dyDescent="0.3">
      <c r="B306" s="3" t="s">
        <v>652</v>
      </c>
      <c r="C306" s="23">
        <v>9086.2217424603568</v>
      </c>
      <c r="D306" s="23">
        <v>14257.630440304041</v>
      </c>
      <c r="E306" s="23">
        <v>20025.834325427229</v>
      </c>
      <c r="F306" s="23">
        <v>22893.848425916989</v>
      </c>
      <c r="G306" s="23">
        <v>32903.514573379769</v>
      </c>
      <c r="H306" s="45">
        <v>46878.540279654648</v>
      </c>
      <c r="I306" s="45">
        <v>70269.221117948182</v>
      </c>
      <c r="J306" s="45">
        <v>117600.54797636246</v>
      </c>
      <c r="K306" s="45">
        <v>234960.91026998893</v>
      </c>
      <c r="L306" s="23">
        <v>621794.35080686363</v>
      </c>
      <c r="M306" s="69">
        <v>1080771.9777777777</v>
      </c>
      <c r="N306" s="68">
        <v>1080771.9777777777</v>
      </c>
    </row>
    <row r="307" spans="2:14" x14ac:dyDescent="0.3">
      <c r="B307" s="3" t="s">
        <v>396</v>
      </c>
      <c r="C307" s="23">
        <v>17717.013023901101</v>
      </c>
      <c r="D307" s="23">
        <v>25481.566111206237</v>
      </c>
      <c r="E307" s="23">
        <v>33921.573391708436</v>
      </c>
      <c r="F307" s="23">
        <v>40836.971002192986</v>
      </c>
      <c r="G307" s="23">
        <v>56065.605430555537</v>
      </c>
      <c r="H307" s="45">
        <v>75459.879603692199</v>
      </c>
      <c r="I307" s="45">
        <v>106356.2772402534</v>
      </c>
      <c r="J307" s="45">
        <v>163273.00422807017</v>
      </c>
      <c r="K307" s="45">
        <v>335557.98354978359</v>
      </c>
      <c r="L307" s="23">
        <v>1058524.1609090909</v>
      </c>
      <c r="M307" s="69">
        <v>1535789.7342857141</v>
      </c>
      <c r="N307" s="68">
        <v>1535789.7342857141</v>
      </c>
    </row>
    <row r="308" spans="2:14" x14ac:dyDescent="0.3">
      <c r="B308" s="3" t="s">
        <v>397</v>
      </c>
      <c r="C308" s="23">
        <v>15531.536629604067</v>
      </c>
      <c r="D308" s="23">
        <v>20057.03249046432</v>
      </c>
      <c r="E308" s="23">
        <v>28668.956642814428</v>
      </c>
      <c r="F308" s="23">
        <v>38018.337528527751</v>
      </c>
      <c r="G308" s="23">
        <v>50312.214896694328</v>
      </c>
      <c r="H308" s="45">
        <v>61608.577167372889</v>
      </c>
      <c r="I308" s="45">
        <v>86349.0585773317</v>
      </c>
      <c r="J308" s="45">
        <v>137309.49513616017</v>
      </c>
      <c r="K308" s="45">
        <v>291325.65842597984</v>
      </c>
      <c r="L308" s="23">
        <v>870221.57745375799</v>
      </c>
      <c r="M308" s="69">
        <v>1184988.0491549296</v>
      </c>
      <c r="N308" s="68">
        <v>1184988.0491549296</v>
      </c>
    </row>
    <row r="309" spans="2:14" x14ac:dyDescent="0.3">
      <c r="B309" s="3" t="s">
        <v>653</v>
      </c>
      <c r="C309" s="23">
        <v>8307.4164950241902</v>
      </c>
      <c r="D309" s="23">
        <v>10755.256164692299</v>
      </c>
      <c r="E309" s="23">
        <v>14800.691105793665</v>
      </c>
      <c r="F309" s="23">
        <v>19664.713770968239</v>
      </c>
      <c r="G309" s="23">
        <v>28935.781250651358</v>
      </c>
      <c r="H309" s="45">
        <v>42001.006233369619</v>
      </c>
      <c r="I309" s="45">
        <v>62951.204174284787</v>
      </c>
      <c r="J309" s="45">
        <v>108660.44972589269</v>
      </c>
      <c r="K309" s="45">
        <v>270990.17614578322</v>
      </c>
      <c r="L309" s="23">
        <v>515572.69983689208</v>
      </c>
      <c r="M309" s="69">
        <v>648578.60851851851</v>
      </c>
      <c r="N309" s="68">
        <v>648578.60851851851</v>
      </c>
    </row>
    <row r="310" spans="2:14" x14ac:dyDescent="0.3">
      <c r="B310" s="5" t="s">
        <v>654</v>
      </c>
      <c r="C310" s="24">
        <v>11252.419169118357</v>
      </c>
      <c r="D310" s="24">
        <v>12558.765578350662</v>
      </c>
      <c r="E310" s="24">
        <v>17775.116269547896</v>
      </c>
      <c r="F310" s="24">
        <v>23935.042600174871</v>
      </c>
      <c r="G310" s="24">
        <v>36437.696163753462</v>
      </c>
      <c r="H310" s="57">
        <v>56570.103434877565</v>
      </c>
      <c r="I310" s="57">
        <v>84955.595445588551</v>
      </c>
      <c r="J310" s="57">
        <v>143233.10660957007</v>
      </c>
      <c r="K310" s="57">
        <v>321974.61762743007</v>
      </c>
      <c r="L310" s="24">
        <v>953824.02144297631</v>
      </c>
      <c r="M310" s="79">
        <v>1378490.8505263156</v>
      </c>
      <c r="N310" s="84">
        <v>1378490.8505263156</v>
      </c>
    </row>
    <row r="311" spans="2:14" x14ac:dyDescent="0.3">
      <c r="B311" s="58" t="s">
        <v>687</v>
      </c>
    </row>
    <row r="314" spans="2:14" ht="18" x14ac:dyDescent="0.35">
      <c r="B314" s="7" t="s">
        <v>692</v>
      </c>
    </row>
    <row r="315" spans="2:14" x14ac:dyDescent="0.3">
      <c r="B315" s="8" t="s">
        <v>218</v>
      </c>
    </row>
    <row r="317" spans="2:14" x14ac:dyDescent="0.3">
      <c r="B317" s="27" t="s">
        <v>575</v>
      </c>
      <c r="C317" s="28">
        <v>2015</v>
      </c>
      <c r="D317" s="28" t="s">
        <v>205</v>
      </c>
      <c r="E317" s="28" t="s">
        <v>206</v>
      </c>
      <c r="F317" s="28">
        <v>2018</v>
      </c>
      <c r="G317" s="28" t="s">
        <v>207</v>
      </c>
      <c r="H317" s="46" t="s">
        <v>208</v>
      </c>
      <c r="I317" s="46" t="s">
        <v>660</v>
      </c>
      <c r="J317" s="46" t="s">
        <v>672</v>
      </c>
      <c r="K317" s="46" t="s">
        <v>674</v>
      </c>
      <c r="L317" s="28" t="s">
        <v>689</v>
      </c>
      <c r="M317" s="70" t="s">
        <v>708</v>
      </c>
      <c r="N317" s="72">
        <v>45292</v>
      </c>
    </row>
    <row r="318" spans="2:14" x14ac:dyDescent="0.3">
      <c r="B318" s="29" t="s">
        <v>402</v>
      </c>
      <c r="C318" s="42">
        <f>+((C319*'III. Empleo'!C319)+('II. Salarios'!C332*'III. Empleo'!C332)+('III. Empleo'!C337*'II. Salarios'!C337)+('II. Salarios'!C350*'III. Empleo'!C350)+('II. Salarios'!C356*'III. Empleo'!C356)+('III. Empleo'!C364*'II. Salarios'!C364)+('II. Salarios'!C369*'III. Empleo'!C369)+('III. Empleo'!C373*'II. Salarios'!C373)+('II. Salarios'!C381*'III. Empleo'!C381)+('III. Empleo'!C388*'II. Salarios'!C388)+('II. Salarios'!C392*'III. Empleo'!C392)+('III. Empleo'!C398*'II. Salarios'!C398)+('II. Salarios'!C407*'III. Empleo'!C407)+('III. Empleo'!C425*'II. Salarios'!C425)+('II. Salarios'!C436*'III. Empleo'!C436)+('III. Empleo'!C441*'II. Salarios'!C441)+('II. Salarios'!C449*'III. Empleo'!C449)+('III. Empleo'!C453*'II. Salarios'!C453)+('II. Salarios'!C462*'III. Empleo'!C462)+('III. Empleo'!C475*'II. Salarios'!C475)+('II. Salarios'!C479*'III. Empleo'!C479)+('III. Empleo'!C484*'II. Salarios'!C484)+('II. Salarios'!C490*'III. Empleo'!C490)+('III. Empleo'!C494*'II. Salarios'!C494))/'III. Empleo'!C318</f>
        <v>6776.7936246019772</v>
      </c>
      <c r="D318" s="42">
        <f>+((D319*'III. Empleo'!D319)+('II. Salarios'!D332*'III. Empleo'!D332)+('III. Empleo'!D337*'II. Salarios'!D337)+('II. Salarios'!D350*'III. Empleo'!D350)+('II. Salarios'!D356*'III. Empleo'!D356)+('III. Empleo'!D364*'II. Salarios'!D364)+('II. Salarios'!D369*'III. Empleo'!D369)+('III. Empleo'!D373*'II. Salarios'!D373)+('II. Salarios'!D381*'III. Empleo'!D381)+('III. Empleo'!D388*'II. Salarios'!D388)+('II. Salarios'!D392*'III. Empleo'!D392)+('III. Empleo'!D398*'II. Salarios'!D398)+('II. Salarios'!D407*'III. Empleo'!D407)+('III. Empleo'!D425*'II. Salarios'!D425)+('II. Salarios'!D436*'III. Empleo'!D436)+('III. Empleo'!D441*'II. Salarios'!D441)+('II. Salarios'!D449*'III. Empleo'!D449)+('III. Empleo'!D453*'II. Salarios'!D453)+('II. Salarios'!D462*'III. Empleo'!D462)+('III. Empleo'!D475*'II. Salarios'!D475)+('II. Salarios'!D479*'III. Empleo'!D479)+('III. Empleo'!D484*'II. Salarios'!D484)+('II. Salarios'!D490*'III. Empleo'!D490)+('III. Empleo'!D494*'II. Salarios'!D494))/'III. Empleo'!D318</f>
        <v>9166.3531360410416</v>
      </c>
      <c r="E318" s="42">
        <f>+((E319*'III. Empleo'!E319)+('II. Salarios'!E332*'III. Empleo'!E332)+('III. Empleo'!E337*'II. Salarios'!E337)+('II. Salarios'!E350*'III. Empleo'!E350)+('II. Salarios'!E356*'III. Empleo'!E356)+('III. Empleo'!E364*'II. Salarios'!E364)+('II. Salarios'!E369*'III. Empleo'!E369)+('III. Empleo'!E373*'II. Salarios'!E373)+('II. Salarios'!E381*'III. Empleo'!E381)+('III. Empleo'!E388*'II. Salarios'!E388)+('II. Salarios'!E392*'III. Empleo'!E392)+('III. Empleo'!E398*'II. Salarios'!E398)+('II. Salarios'!E407*'III. Empleo'!E407)+('III. Empleo'!E425*'II. Salarios'!E425)+('II. Salarios'!E436*'III. Empleo'!E436)+('III. Empleo'!E441*'II. Salarios'!E441)+('II. Salarios'!E449*'III. Empleo'!E449)+('III. Empleo'!E453*'II. Salarios'!E453)+('II. Salarios'!E462*'III. Empleo'!E462)+('III. Empleo'!E475*'II. Salarios'!E475)+('II. Salarios'!E479*'III. Empleo'!E479)+('III. Empleo'!E484*'II. Salarios'!E484)+('II. Salarios'!E490*'III. Empleo'!E490)+('III. Empleo'!E494*'II. Salarios'!E494))/'III. Empleo'!E318</f>
        <v>12537.965704354268</v>
      </c>
      <c r="F318" s="42">
        <f>+((F319*'III. Empleo'!F319)+('II. Salarios'!F332*'III. Empleo'!F332)+('III. Empleo'!F337*'II. Salarios'!F337)+('II. Salarios'!F350*'III. Empleo'!F350)+('II. Salarios'!F356*'III. Empleo'!F356)+('III. Empleo'!F364*'II. Salarios'!F364)+('II. Salarios'!F369*'III. Empleo'!F369)+('III. Empleo'!F373*'II. Salarios'!F373)+('II. Salarios'!F381*'III. Empleo'!F381)+('III. Empleo'!F388*'II. Salarios'!F388)+('II. Salarios'!F392*'III. Empleo'!F392)+('III. Empleo'!F398*'II. Salarios'!F398)+('II. Salarios'!F407*'III. Empleo'!F407)+('III. Empleo'!F425*'II. Salarios'!F425)+('II. Salarios'!F436*'III. Empleo'!F436)+('III. Empleo'!F441*'II. Salarios'!F441)+('II. Salarios'!F449*'III. Empleo'!F449)+('III. Empleo'!F453*'II. Salarios'!F453)+('II. Salarios'!F462*'III. Empleo'!F462)+('III. Empleo'!F475*'II. Salarios'!F475)+('II. Salarios'!F479*'III. Empleo'!F479)+('III. Empleo'!F484*'II. Salarios'!F484)+('II. Salarios'!F490*'III. Empleo'!F490)+('III. Empleo'!F494*'II. Salarios'!F494))/'III. Empleo'!F318</f>
        <v>16103.92545665485</v>
      </c>
      <c r="G318" s="42">
        <f>+((G319*'III. Empleo'!G319)+('II. Salarios'!G332*'III. Empleo'!G332)+('III. Empleo'!G337*'II. Salarios'!G337)+('II. Salarios'!G350*'III. Empleo'!G350)+('II. Salarios'!G356*'III. Empleo'!G356)+('III. Empleo'!G364*'II. Salarios'!G364)+('II. Salarios'!G369*'III. Empleo'!G369)+('III. Empleo'!G373*'II. Salarios'!G373)+('II. Salarios'!G381*'III. Empleo'!G381)+('III. Empleo'!G388*'II. Salarios'!G388)+('II. Salarios'!G392*'III. Empleo'!G392)+('III. Empleo'!G398*'II. Salarios'!G398)+('II. Salarios'!G407*'III. Empleo'!G407)+('III. Empleo'!G425*'II. Salarios'!G425)+('II. Salarios'!G436*'III. Empleo'!G436)+('III. Empleo'!G441*'II. Salarios'!G441)+('II. Salarios'!G449*'III. Empleo'!G449)+('III. Empleo'!G453*'II. Salarios'!G453)+('II. Salarios'!G462*'III. Empleo'!G462)+('III. Empleo'!G475*'II. Salarios'!G475)+('II. Salarios'!G479*'III. Empleo'!G479)+('III. Empleo'!G484*'II. Salarios'!G484)+('II. Salarios'!G490*'III. Empleo'!G490)+('III. Empleo'!G494*'II. Salarios'!G494))/'III. Empleo'!G318</f>
        <v>20968.60902848042</v>
      </c>
      <c r="H318" s="55">
        <f>+((H319*'III. Empleo'!H319)+('II. Salarios'!H332*'III. Empleo'!H332)+('III. Empleo'!H337*'II. Salarios'!H337)+('II. Salarios'!H350*'III. Empleo'!H350)+('II. Salarios'!H356*'III. Empleo'!H356)+('III. Empleo'!H364*'II. Salarios'!H364)+('II. Salarios'!H369*'III. Empleo'!H369)+('III. Empleo'!H373*'II. Salarios'!H373)+('II. Salarios'!H381*'III. Empleo'!H381)+('III. Empleo'!H388*'II. Salarios'!H388)+('II. Salarios'!H392*'III. Empleo'!H392)+('III. Empleo'!H398*'II. Salarios'!H398)+('II. Salarios'!H407*'III. Empleo'!H407)+('III. Empleo'!H425*'II. Salarios'!H425)+('II. Salarios'!H436*'III. Empleo'!H436)+('III. Empleo'!H441*'II. Salarios'!H441)+('II. Salarios'!H449*'III. Empleo'!H449)+('III. Empleo'!H453*'II. Salarios'!H453)+('II. Salarios'!H462*'III. Empleo'!H462)+('III. Empleo'!H475*'II. Salarios'!H475)+('II. Salarios'!H479*'III. Empleo'!H479)+('III. Empleo'!H484*'II. Salarios'!H484)+('II. Salarios'!H490*'III. Empleo'!H490)+('III. Empleo'!H494*'II. Salarios'!H494))/'III. Empleo'!H318</f>
        <v>28486.589928515157</v>
      </c>
      <c r="I318" s="55">
        <f>+((I319*'III. Empleo'!I319)+('II. Salarios'!I332*'III. Empleo'!I332)+('III. Empleo'!I337*'II. Salarios'!I337)+('II. Salarios'!I350*'III. Empleo'!I350)+('II. Salarios'!I356*'III. Empleo'!I356)+('III. Empleo'!I364*'II. Salarios'!I364)+('II. Salarios'!I369*'III. Empleo'!I369)+('III. Empleo'!I373*'II. Salarios'!I373)+('II. Salarios'!I381*'III. Empleo'!I381)+('III. Empleo'!I388*'II. Salarios'!I388)+('II. Salarios'!I392*'III. Empleo'!I392)+('III. Empleo'!I398*'II. Salarios'!I398)+('II. Salarios'!I407*'III. Empleo'!I407)+('III. Empleo'!I425*'II. Salarios'!I425)+('II. Salarios'!I436*'III. Empleo'!I436)+('III. Empleo'!I441*'II. Salarios'!I441)+('II. Salarios'!I449*'III. Empleo'!I449)+('III. Empleo'!I453*'II. Salarios'!I453)+('II. Salarios'!I462*'III. Empleo'!I462)+('III. Empleo'!I475*'II. Salarios'!I475)+('II. Salarios'!I479*'III. Empleo'!I479)+('III. Empleo'!I484*'II. Salarios'!I484)+('II. Salarios'!I490*'III. Empleo'!I490)+('III. Empleo'!I494*'II. Salarios'!I494))/'III. Empleo'!I318</f>
        <v>42626.999238903169</v>
      </c>
      <c r="J318" s="55">
        <f>+((J319*'III. Empleo'!J319)+('II. Salarios'!J332*'III. Empleo'!J332)+('III. Empleo'!J337*'II. Salarios'!J337)+('II. Salarios'!J350*'III. Empleo'!J350)+('II. Salarios'!J356*'III. Empleo'!J356)+('III. Empleo'!J364*'II. Salarios'!J364)+('II. Salarios'!J369*'III. Empleo'!J369)+('III. Empleo'!J373*'II. Salarios'!J373)+('II. Salarios'!J381*'III. Empleo'!J381)+('III. Empleo'!J388*'II. Salarios'!J388)+('II. Salarios'!J392*'III. Empleo'!J392)+('III. Empleo'!J398*'II. Salarios'!J398)+('II. Salarios'!J407*'III. Empleo'!J407)+('III. Empleo'!J425*'II. Salarios'!J425)+('II. Salarios'!J436*'III. Empleo'!J436)+('III. Empleo'!J441*'II. Salarios'!J441)+('II. Salarios'!J449*'III. Empleo'!J449)+('III. Empleo'!J453*'II. Salarios'!J453)+('II. Salarios'!J462*'III. Empleo'!J462)+('III. Empleo'!J475*'II. Salarios'!J475)+('II. Salarios'!J479*'III. Empleo'!J479)+('III. Empleo'!J484*'II. Salarios'!J484)+('II. Salarios'!J490*'III. Empleo'!J490)+('III. Empleo'!J494*'II. Salarios'!J494))/'III. Empleo'!J318</f>
        <v>70244.722656956656</v>
      </c>
      <c r="K318" s="55">
        <f>+((K319*'III. Empleo'!K319)+('II. Salarios'!K332*'III. Empleo'!K332)+('III. Empleo'!K337*'II. Salarios'!K337)+('II. Salarios'!K350*'III. Empleo'!K350)+('II. Salarios'!K356*'III. Empleo'!K356)+('III. Empleo'!K364*'II. Salarios'!K364)+('II. Salarios'!K369*'III. Empleo'!K369)+('III. Empleo'!K373*'II. Salarios'!K373)+('II. Salarios'!K381*'III. Empleo'!K381)+('III. Empleo'!K388*'II. Salarios'!K388)+('II. Salarios'!K392*'III. Empleo'!K392)+('III. Empleo'!K398*'II. Salarios'!K398)+('II. Salarios'!K407*'III. Empleo'!K407)+('III. Empleo'!K425*'II. Salarios'!K425)+('II. Salarios'!K436*'III. Empleo'!K436)+('III. Empleo'!K441*'II. Salarios'!K441)+('II. Salarios'!K449*'III. Empleo'!K449)+('III. Empleo'!K453*'II. Salarios'!K453)+('II. Salarios'!K462*'III. Empleo'!K462)+('III. Empleo'!K475*'II. Salarios'!K475)+('II. Salarios'!K479*'III. Empleo'!K479)+('III. Empleo'!K484*'II. Salarios'!K484)+('II. Salarios'!K490*'III. Empleo'!K490)+('III. Empleo'!K494*'II. Salarios'!K494))/'III. Empleo'!K318</f>
        <v>150322.85428839421</v>
      </c>
      <c r="L318" s="42">
        <f>+((L319*'III. Empleo'!L319)+('II. Salarios'!L332*'III. Empleo'!L332)+('III. Empleo'!L337*'II. Salarios'!L337)+('II. Salarios'!L350*'III. Empleo'!L350)+('II. Salarios'!L356*'III. Empleo'!L356)+('III. Empleo'!L364*'II. Salarios'!L364)+('II. Salarios'!L369*'III. Empleo'!L369)+('III. Empleo'!L373*'II. Salarios'!L373)+('II. Salarios'!L381*'III. Empleo'!L381)+('III. Empleo'!L388*'II. Salarios'!L388)+('II. Salarios'!L392*'III. Empleo'!L392)+('III. Empleo'!L398*'II. Salarios'!L398)+('II. Salarios'!L407*'III. Empleo'!L407)+('III. Empleo'!L425*'II. Salarios'!L425)+('II. Salarios'!L436*'III. Empleo'!L436)+('III. Empleo'!L441*'II. Salarios'!L441)+('II. Salarios'!L449*'III. Empleo'!L449)+('III. Empleo'!L453*'II. Salarios'!L453)+('II. Salarios'!L462*'III. Empleo'!L462)+('III. Empleo'!L475*'II. Salarios'!L475)+('II. Salarios'!L479*'III. Empleo'!L479)+('III. Empleo'!L484*'II. Salarios'!L484)+('II. Salarios'!L490*'III. Empleo'!L490)+('III. Empleo'!L494*'II. Salarios'!L494))/'III. Empleo'!L318</f>
        <v>426744.61126817379</v>
      </c>
      <c r="M318" s="42">
        <f>+((M319*'III. Empleo'!M319)+('II. Salarios'!M332*'III. Empleo'!M332)+('III. Empleo'!M337*'II. Salarios'!M337)+('II. Salarios'!M350*'III. Empleo'!M350)+('II. Salarios'!M356*'III. Empleo'!M356)+('III. Empleo'!M364*'II. Salarios'!M364)+('II. Salarios'!M369*'III. Empleo'!M369)+('III. Empleo'!M373*'II. Salarios'!M373)+('II. Salarios'!M381*'III. Empleo'!M381)+('III. Empleo'!M388*'II. Salarios'!M388)+('II. Salarios'!M392*'III. Empleo'!M392)+('III. Empleo'!M398*'II. Salarios'!M398)+('II. Salarios'!M407*'III. Empleo'!M407)+('III. Empleo'!M425*'II. Salarios'!M425)+('II. Salarios'!M436*'III. Empleo'!M436)+('III. Empleo'!M441*'II. Salarios'!M441)+('II. Salarios'!M449*'III. Empleo'!M449)+('III. Empleo'!M453*'II. Salarios'!M453)+('II. Salarios'!M462*'III. Empleo'!M462)+('III. Empleo'!M475*'II. Salarios'!M475)+('II. Salarios'!M479*'III. Empleo'!M479)+('III. Empleo'!M484*'II. Salarios'!M484)+('II. Salarios'!M490*'III. Empleo'!M490)+('III. Empleo'!M494*'II. Salarios'!M494))/'III. Empleo'!M318</f>
        <v>599232.77686145133</v>
      </c>
      <c r="N318" s="81">
        <f>+((N319*'III. Empleo'!N319)+('II. Salarios'!N332*'III. Empleo'!N332)+('III. Empleo'!N337*'II. Salarios'!N337)+('II. Salarios'!N350*'III. Empleo'!N350)+('II. Salarios'!N356*'III. Empleo'!N356)+('III. Empleo'!N364*'II. Salarios'!N364)+('II. Salarios'!N369*'III. Empleo'!N369)+('III. Empleo'!N373*'II. Salarios'!N373)+('II. Salarios'!N381*'III. Empleo'!N381)+('III. Empleo'!N388*'II. Salarios'!N388)+('II. Salarios'!N392*'III. Empleo'!N392)+('III. Empleo'!N398*'II. Salarios'!N398)+('II. Salarios'!N407*'III. Empleo'!N407)+('III. Empleo'!N425*'II. Salarios'!N425)+('II. Salarios'!N436*'III. Empleo'!N436)+('III. Empleo'!N441*'II. Salarios'!N441)+('II. Salarios'!N449*'III. Empleo'!N449)+('III. Empleo'!N453*'II. Salarios'!N453)+('II. Salarios'!N462*'III. Empleo'!N462)+('III. Empleo'!N475*'II. Salarios'!N475)+('II. Salarios'!N479*'III. Empleo'!N479)+('III. Empleo'!N484*'II. Salarios'!N484)+('II. Salarios'!N490*'III. Empleo'!N490)+('III. Empleo'!N494*'II. Salarios'!N494))/'III. Empleo'!N318</f>
        <v>599232.77686145133</v>
      </c>
    </row>
    <row r="319" spans="2:14" x14ac:dyDescent="0.3">
      <c r="B319" s="29" t="s">
        <v>180</v>
      </c>
      <c r="C319" s="43">
        <f>+SUMPRODUCT(C320:C331,'III. Empleo'!C320:C331)/'III. Empleo'!C319</f>
        <v>7044.7913063641063</v>
      </c>
      <c r="D319" s="43">
        <f>+SUMPRODUCT(D320:D331,'III. Empleo'!D320:D331)/'III. Empleo'!D319</f>
        <v>9645.9858026269176</v>
      </c>
      <c r="E319" s="43">
        <f>+SUMPRODUCT(E320:E331,'III. Empleo'!E320:E331)/'III. Empleo'!E319</f>
        <v>13786.754581180629</v>
      </c>
      <c r="F319" s="43">
        <f>+SUMPRODUCT(F320:F331,'III. Empleo'!F320:F331)/'III. Empleo'!F319</f>
        <v>17126.684226467711</v>
      </c>
      <c r="G319" s="43">
        <f>+SUMPRODUCT(G320:G331,'III. Empleo'!G320:G331)/'III. Empleo'!G319</f>
        <v>21301.643401399073</v>
      </c>
      <c r="H319" s="56">
        <f>+SUMPRODUCT(H320:H331,'III. Empleo'!H320:H331)/'III. Empleo'!H319</f>
        <v>27100.240779905584</v>
      </c>
      <c r="I319" s="56">
        <f>+SUMPRODUCT(I320:I331,'III. Empleo'!I320:I331)/'III. Empleo'!I319</f>
        <v>39504.749092314887</v>
      </c>
      <c r="J319" s="56">
        <f>+SUMPRODUCT(J320:J331,'III. Empleo'!J320:J331)/'III. Empleo'!J319</f>
        <v>66853.236663043368</v>
      </c>
      <c r="K319" s="56">
        <f>+SUMPRODUCT(K320:K331,'III. Empleo'!K320:K331)/'III. Empleo'!K319</f>
        <v>135441.13562476551</v>
      </c>
      <c r="L319" s="43">
        <f>+SUMPRODUCT(L320:L331,'III. Empleo'!L320:L331)/'III. Empleo'!L319</f>
        <v>381200.94660064095</v>
      </c>
      <c r="M319" s="43">
        <v>601682.65991071414</v>
      </c>
      <c r="N319" s="82">
        <v>601682.65991071414</v>
      </c>
    </row>
    <row r="320" spans="2:14" x14ac:dyDescent="0.3">
      <c r="B320" s="3" t="s">
        <v>403</v>
      </c>
      <c r="C320" s="23">
        <v>5636.9152896825408</v>
      </c>
      <c r="D320" s="23">
        <v>9496.3893333333326</v>
      </c>
      <c r="E320" s="23">
        <v>12852.833715277775</v>
      </c>
      <c r="F320" s="23">
        <v>16082.781294642858</v>
      </c>
      <c r="G320" s="23">
        <v>17614.785626202505</v>
      </c>
      <c r="H320" s="45">
        <v>20757.460589375904</v>
      </c>
      <c r="I320" s="45">
        <v>29960.206287309367</v>
      </c>
      <c r="J320" s="45">
        <v>48217.966938711157</v>
      </c>
      <c r="K320" s="45">
        <v>96945.623403594771</v>
      </c>
      <c r="L320" s="23">
        <v>294777.13569581811</v>
      </c>
      <c r="M320" s="69">
        <v>418643.30166666675</v>
      </c>
      <c r="N320" s="68">
        <v>418643.30166666675</v>
      </c>
    </row>
    <row r="321" spans="2:14" x14ac:dyDescent="0.3">
      <c r="B321" s="3" t="s">
        <v>404</v>
      </c>
      <c r="C321" s="23">
        <v>5654.4907142857146</v>
      </c>
      <c r="D321" s="23">
        <v>7338.3867708333337</v>
      </c>
      <c r="E321" s="23">
        <v>9612.8649999999998</v>
      </c>
      <c r="F321" s="23">
        <v>12305.348854166665</v>
      </c>
      <c r="G321" s="23">
        <v>16845.593497023812</v>
      </c>
      <c r="H321" s="45">
        <v>21640.553333333333</v>
      </c>
      <c r="I321" s="45">
        <v>31830.382455357147</v>
      </c>
      <c r="J321" s="45">
        <v>60827.78945833334</v>
      </c>
      <c r="K321" s="45">
        <v>138464.93041666664</v>
      </c>
      <c r="L321" s="23">
        <v>285966.58395833336</v>
      </c>
      <c r="M321" s="69">
        <v>481546.13750000001</v>
      </c>
      <c r="N321" s="68">
        <v>481546.13750000001</v>
      </c>
    </row>
    <row r="322" spans="2:14" x14ac:dyDescent="0.3">
      <c r="B322" s="3" t="s">
        <v>405</v>
      </c>
      <c r="C322" s="23">
        <v>8171.4533333333347</v>
      </c>
      <c r="D322" s="23">
        <v>10269.617833333336</v>
      </c>
      <c r="E322" s="23">
        <v>14443.741666666669</v>
      </c>
      <c r="F322" s="23">
        <v>15990.638968253968</v>
      </c>
      <c r="G322" s="23">
        <v>21382.958888888887</v>
      </c>
      <c r="H322" s="45">
        <v>29820.670555555556</v>
      </c>
      <c r="I322" s="45">
        <v>42396.56</v>
      </c>
      <c r="J322" s="45">
        <v>66818.786388888897</v>
      </c>
      <c r="K322" s="45">
        <v>132730.25164682543</v>
      </c>
      <c r="L322" s="23">
        <v>331627.55866071431</v>
      </c>
      <c r="M322" s="69">
        <v>426243.5625</v>
      </c>
      <c r="N322" s="68">
        <v>426243.5625</v>
      </c>
    </row>
    <row r="323" spans="2:14" x14ac:dyDescent="0.3">
      <c r="B323" s="3" t="s">
        <v>406</v>
      </c>
      <c r="C323" s="23">
        <v>8264.3126933997719</v>
      </c>
      <c r="D323" s="23">
        <v>11271.727198515744</v>
      </c>
      <c r="E323" s="23">
        <v>14107.658131216311</v>
      </c>
      <c r="F323" s="23">
        <v>17076.957754287057</v>
      </c>
      <c r="G323" s="23">
        <v>22188.942520403984</v>
      </c>
      <c r="H323" s="45">
        <v>28622.395329272229</v>
      </c>
      <c r="I323" s="45">
        <v>43477.870583486823</v>
      </c>
      <c r="J323" s="45">
        <v>72670.713199376012</v>
      </c>
      <c r="K323" s="45">
        <v>134006.07875694637</v>
      </c>
      <c r="L323" s="23">
        <v>357085.47379437718</v>
      </c>
      <c r="M323" s="69">
        <v>650299.30121951201</v>
      </c>
      <c r="N323" s="68">
        <v>650299.30121951201</v>
      </c>
    </row>
    <row r="324" spans="2:14" x14ac:dyDescent="0.3">
      <c r="B324" s="3" t="s">
        <v>407</v>
      </c>
      <c r="C324" s="23">
        <v>5596.1468888888894</v>
      </c>
      <c r="D324" s="23">
        <v>7539.1008333333348</v>
      </c>
      <c r="E324" s="23">
        <v>10180.187833333332</v>
      </c>
      <c r="F324" s="23">
        <v>13658.397333333334</v>
      </c>
      <c r="G324" s="23">
        <v>19430.847222222223</v>
      </c>
      <c r="H324" s="45">
        <v>35320.919374999998</v>
      </c>
      <c r="I324" s="45">
        <v>54303.958333333336</v>
      </c>
      <c r="J324" s="45">
        <v>123132.69444444444</v>
      </c>
      <c r="K324" s="45">
        <v>205066.75</v>
      </c>
      <c r="L324" s="23">
        <v>560538.83958333323</v>
      </c>
      <c r="M324" s="69" t="s">
        <v>704</v>
      </c>
      <c r="N324" s="68" t="s">
        <v>704</v>
      </c>
    </row>
    <row r="325" spans="2:14" x14ac:dyDescent="0.3">
      <c r="B325" s="3" t="s">
        <v>408</v>
      </c>
      <c r="C325" s="23">
        <v>7980.531712962963</v>
      </c>
      <c r="D325" s="23">
        <v>12925.350597222221</v>
      </c>
      <c r="E325" s="23">
        <v>20064.392380952373</v>
      </c>
      <c r="F325" s="23">
        <v>23666.408928571429</v>
      </c>
      <c r="G325" s="23">
        <v>29232.655711580082</v>
      </c>
      <c r="H325" s="45">
        <v>34099.816899200341</v>
      </c>
      <c r="I325" s="45">
        <v>45260.897187499999</v>
      </c>
      <c r="J325" s="45">
        <v>83545.011383928562</v>
      </c>
      <c r="K325" s="45">
        <v>175891.35404761907</v>
      </c>
      <c r="L325" s="23">
        <v>509228.19095238094</v>
      </c>
      <c r="M325" s="69">
        <v>855876.8614285714</v>
      </c>
      <c r="N325" s="68">
        <v>855876.8614285714</v>
      </c>
    </row>
    <row r="326" spans="2:14" x14ac:dyDescent="0.3">
      <c r="B326" s="3" t="s">
        <v>409</v>
      </c>
      <c r="C326" s="23">
        <v>6167.9430925925917</v>
      </c>
      <c r="D326" s="23">
        <v>5940.8696994949505</v>
      </c>
      <c r="E326" s="23">
        <v>6061.9547222222209</v>
      </c>
      <c r="F326" s="23">
        <v>7631.3021064814811</v>
      </c>
      <c r="G326" s="23">
        <v>12676.997870370373</v>
      </c>
      <c r="H326" s="45">
        <v>14875.648333333336</v>
      </c>
      <c r="I326" s="45">
        <v>29020.663750000003</v>
      </c>
      <c r="J326" s="45">
        <v>31395.44249999999</v>
      </c>
      <c r="K326" s="45">
        <v>114479.70645833334</v>
      </c>
      <c r="L326" s="23">
        <v>625560.3680555555</v>
      </c>
      <c r="M326" s="69">
        <v>1106111.5333333332</v>
      </c>
      <c r="N326" s="68">
        <v>1106111.5333333332</v>
      </c>
    </row>
    <row r="327" spans="2:14" x14ac:dyDescent="0.3">
      <c r="B327" s="3" t="s">
        <v>411</v>
      </c>
      <c r="C327" s="23">
        <v>7793.1966666666658</v>
      </c>
      <c r="D327" s="23">
        <v>11357.390833333333</v>
      </c>
      <c r="E327" s="23">
        <v>17162.476250000003</v>
      </c>
      <c r="F327" s="23">
        <v>24074.730416666669</v>
      </c>
      <c r="G327" s="23">
        <v>31510.808333333338</v>
      </c>
      <c r="H327" s="45">
        <v>41659.571250000015</v>
      </c>
      <c r="I327" s="45">
        <v>58554.647916666661</v>
      </c>
      <c r="J327" s="45">
        <v>77593.303462301599</v>
      </c>
      <c r="K327" s="45">
        <v>129596.2455952381</v>
      </c>
      <c r="L327" s="23">
        <v>320391.58123015874</v>
      </c>
      <c r="M327" s="69">
        <v>526706.39500000002</v>
      </c>
      <c r="N327" s="68">
        <v>526706.39500000002</v>
      </c>
    </row>
    <row r="328" spans="2:14" x14ac:dyDescent="0.3">
      <c r="B328" s="3" t="s">
        <v>413</v>
      </c>
      <c r="C328" s="23">
        <v>6587.4621874999984</v>
      </c>
      <c r="D328" s="23">
        <v>8842.083541666665</v>
      </c>
      <c r="E328" s="23">
        <v>12303.524444444445</v>
      </c>
      <c r="F328" s="23">
        <v>16230.736446759258</v>
      </c>
      <c r="G328" s="23">
        <v>20006.840925925932</v>
      </c>
      <c r="H328" s="45">
        <v>29949.772182539684</v>
      </c>
      <c r="I328" s="45">
        <v>40929.91330357144</v>
      </c>
      <c r="J328" s="45">
        <v>81245.501574074078</v>
      </c>
      <c r="K328" s="45">
        <v>191727.62233796297</v>
      </c>
      <c r="L328" s="23">
        <v>484691.1320105819</v>
      </c>
      <c r="M328" s="69">
        <v>542128.99777777784</v>
      </c>
      <c r="N328" s="68">
        <v>542128.99777777784</v>
      </c>
    </row>
    <row r="329" spans="2:14" x14ac:dyDescent="0.3">
      <c r="B329" s="3" t="s">
        <v>414</v>
      </c>
      <c r="C329" s="23">
        <v>4990.5533333333342</v>
      </c>
      <c r="D329" s="23">
        <v>6720.2206250000008</v>
      </c>
      <c r="E329" s="23">
        <v>8927.9375</v>
      </c>
      <c r="F329" s="23">
        <v>13800.011388888886</v>
      </c>
      <c r="G329" s="23">
        <v>18999.285722222223</v>
      </c>
      <c r="H329" s="45">
        <v>25501.133666666665</v>
      </c>
      <c r="I329" s="45">
        <v>38008.15833333334</v>
      </c>
      <c r="J329" s="45">
        <v>66144.59616666667</v>
      </c>
      <c r="K329" s="45">
        <v>120987.74896428573</v>
      </c>
      <c r="L329" s="23">
        <v>261522.28217261905</v>
      </c>
      <c r="M329" s="69">
        <v>336947.00571428571</v>
      </c>
      <c r="N329" s="68">
        <v>336947.00571428571</v>
      </c>
    </row>
    <row r="330" spans="2:14" x14ac:dyDescent="0.3">
      <c r="B330" s="3" t="s">
        <v>415</v>
      </c>
      <c r="C330" s="23">
        <v>7125.4917261904775</v>
      </c>
      <c r="D330" s="23">
        <v>10178.196904761908</v>
      </c>
      <c r="E330" s="23">
        <v>19059.547023809519</v>
      </c>
      <c r="F330" s="23">
        <v>21783.478861111114</v>
      </c>
      <c r="G330" s="23">
        <v>24527.713214285715</v>
      </c>
      <c r="H330" s="45">
        <v>25648.840744047619</v>
      </c>
      <c r="I330" s="45">
        <v>31198.731770833339</v>
      </c>
      <c r="J330" s="45">
        <v>50936.42738095238</v>
      </c>
      <c r="K330" s="45">
        <v>121089.58330952376</v>
      </c>
      <c r="L330" s="23">
        <v>448515.71055555553</v>
      </c>
      <c r="M330" s="69">
        <v>504399.53333333333</v>
      </c>
      <c r="N330" s="68">
        <v>504399.53333333333</v>
      </c>
    </row>
    <row r="331" spans="2:14" x14ac:dyDescent="0.3">
      <c r="B331" s="3" t="s">
        <v>417</v>
      </c>
      <c r="C331" s="23">
        <v>4850.3344242424228</v>
      </c>
      <c r="D331" s="23">
        <v>7265.1154166666674</v>
      </c>
      <c r="E331" s="23">
        <v>10638.906000000001</v>
      </c>
      <c r="F331" s="23">
        <v>14513.146666666667</v>
      </c>
      <c r="G331" s="23">
        <v>19305.120972222219</v>
      </c>
      <c r="H331" s="45">
        <v>27099.067777777778</v>
      </c>
      <c r="I331" s="45">
        <v>42536.048055555548</v>
      </c>
      <c r="J331" s="45">
        <v>79047.810833333337</v>
      </c>
      <c r="K331" s="45">
        <v>165243.30587500002</v>
      </c>
      <c r="L331" s="23">
        <v>409070.89341666672</v>
      </c>
      <c r="M331" s="69">
        <v>551444.60499999998</v>
      </c>
      <c r="N331" s="68">
        <v>551444.60499999998</v>
      </c>
    </row>
    <row r="332" spans="2:14" x14ac:dyDescent="0.3">
      <c r="B332" s="29" t="s">
        <v>181</v>
      </c>
      <c r="C332" s="43">
        <v>7708.1709264569226</v>
      </c>
      <c r="D332" s="43">
        <v>13197.224169817044</v>
      </c>
      <c r="E332" s="43">
        <v>18640.196098484848</v>
      </c>
      <c r="F332" s="43">
        <v>26280.792904918755</v>
      </c>
      <c r="G332" s="43">
        <v>37690.31291534</v>
      </c>
      <c r="H332" s="43">
        <v>53758.483796500717</v>
      </c>
      <c r="I332" s="43">
        <v>74620.019282909998</v>
      </c>
      <c r="J332" s="43">
        <v>112324.93396184246</v>
      </c>
      <c r="K332" s="43">
        <v>189717.61402120377</v>
      </c>
      <c r="L332" s="78">
        <v>534965.94253794209</v>
      </c>
      <c r="M332" s="78">
        <v>748712.92038461543</v>
      </c>
      <c r="N332" s="82">
        <v>748712.92038461543</v>
      </c>
    </row>
    <row r="333" spans="2:14" x14ac:dyDescent="0.3">
      <c r="B333" s="3" t="s">
        <v>418</v>
      </c>
      <c r="C333" s="23">
        <v>3287.5</v>
      </c>
      <c r="D333" s="23" t="s">
        <v>704</v>
      </c>
      <c r="E333" s="23" t="s">
        <v>704</v>
      </c>
      <c r="F333" s="23" t="s">
        <v>704</v>
      </c>
      <c r="G333" s="23" t="s">
        <v>704</v>
      </c>
      <c r="H333" s="23" t="s">
        <v>704</v>
      </c>
      <c r="I333" s="23" t="s">
        <v>704</v>
      </c>
      <c r="J333" s="23" t="s">
        <v>704</v>
      </c>
      <c r="K333" s="23" t="s">
        <v>704</v>
      </c>
      <c r="L333" s="23" t="s">
        <v>704</v>
      </c>
      <c r="M333" s="69" t="s">
        <v>704</v>
      </c>
      <c r="N333" s="68" t="s">
        <v>704</v>
      </c>
    </row>
    <row r="334" spans="2:14" x14ac:dyDescent="0.3">
      <c r="B334" s="3" t="s">
        <v>419</v>
      </c>
      <c r="C334" s="23">
        <v>11162.485527777777</v>
      </c>
      <c r="D334" s="23">
        <v>17053.201007575757</v>
      </c>
      <c r="E334" s="23">
        <v>22963.797727272729</v>
      </c>
      <c r="F334" s="23">
        <v>32023.292520202023</v>
      </c>
      <c r="G334" s="23">
        <v>48309.791906565661</v>
      </c>
      <c r="H334" s="45">
        <v>71258.924545454545</v>
      </c>
      <c r="I334" s="45">
        <v>101370.39268939394</v>
      </c>
      <c r="J334" s="45">
        <v>149963.54612373738</v>
      </c>
      <c r="K334" s="45">
        <v>273920.19336952863</v>
      </c>
      <c r="L334" s="23">
        <v>662052.53330322448</v>
      </c>
      <c r="M334" s="69">
        <v>825223.68538461532</v>
      </c>
      <c r="N334" s="68">
        <v>825223.68538461532</v>
      </c>
    </row>
    <row r="335" spans="2:14" x14ac:dyDescent="0.3">
      <c r="B335" s="3" t="s">
        <v>422</v>
      </c>
      <c r="C335" s="23" t="s">
        <v>704</v>
      </c>
      <c r="D335" s="23">
        <v>13779.696666666665</v>
      </c>
      <c r="E335" s="23">
        <v>17456.044999999995</v>
      </c>
      <c r="F335" s="23">
        <v>23041.980000000007</v>
      </c>
      <c r="G335" s="23">
        <v>33596.708333333336</v>
      </c>
      <c r="H335" s="23">
        <v>35009.833333333336</v>
      </c>
      <c r="I335" s="45">
        <v>44625.677777777775</v>
      </c>
      <c r="J335" s="45">
        <v>73576.944444444438</v>
      </c>
      <c r="K335" s="45">
        <v>149432.59583333335</v>
      </c>
      <c r="L335" s="23">
        <v>364272.27777777775</v>
      </c>
      <c r="M335" s="69">
        <v>494265</v>
      </c>
      <c r="N335" s="68">
        <v>494265</v>
      </c>
    </row>
    <row r="336" spans="2:14" x14ac:dyDescent="0.3">
      <c r="B336" s="3" t="s">
        <v>423</v>
      </c>
      <c r="C336" s="23">
        <v>5898.161481481482</v>
      </c>
      <c r="D336" s="23">
        <v>8355.320787037037</v>
      </c>
      <c r="E336" s="23">
        <v>13011.306145833334</v>
      </c>
      <c r="F336" s="23">
        <v>20342.028020833332</v>
      </c>
      <c r="G336" s="23">
        <v>27587.272500000003</v>
      </c>
      <c r="H336" s="45">
        <v>39507.749472222225</v>
      </c>
      <c r="I336" s="45">
        <v>52918.443151515152</v>
      </c>
      <c r="J336" s="45">
        <v>83622.632856060591</v>
      </c>
      <c r="K336" s="45">
        <v>123639.16386574076</v>
      </c>
      <c r="L336" s="23">
        <v>426755.32233333337</v>
      </c>
      <c r="M336" s="69">
        <v>707214.97700000007</v>
      </c>
      <c r="N336" s="68">
        <v>707214.97700000007</v>
      </c>
    </row>
    <row r="337" spans="2:14" x14ac:dyDescent="0.3">
      <c r="B337" s="29" t="s">
        <v>182</v>
      </c>
      <c r="C337" s="43">
        <v>7800.8607430769698</v>
      </c>
      <c r="D337" s="43">
        <v>9661.434955343344</v>
      </c>
      <c r="E337" s="43">
        <v>13448.236249935999</v>
      </c>
      <c r="F337" s="43">
        <v>17403.079119957507</v>
      </c>
      <c r="G337" s="43">
        <v>19816.06781501212</v>
      </c>
      <c r="H337" s="56">
        <v>24989.963526750718</v>
      </c>
      <c r="I337" s="56">
        <v>38283.6471660885</v>
      </c>
      <c r="J337" s="56">
        <v>64804.311211718603</v>
      </c>
      <c r="K337" s="56">
        <v>154388.30563836233</v>
      </c>
      <c r="L337" s="78">
        <v>488236.83027615963</v>
      </c>
      <c r="M337" s="78">
        <v>613915.47292682924</v>
      </c>
      <c r="N337" s="82">
        <v>613915.47292682924</v>
      </c>
    </row>
    <row r="338" spans="2:14" x14ac:dyDescent="0.3">
      <c r="B338" s="3" t="s">
        <v>424</v>
      </c>
      <c r="C338" s="23">
        <v>7856.9508333333351</v>
      </c>
      <c r="D338" s="23" t="s">
        <v>704</v>
      </c>
      <c r="E338" s="23" t="s">
        <v>704</v>
      </c>
      <c r="F338" s="23" t="s">
        <v>704</v>
      </c>
      <c r="G338" s="23" t="s">
        <v>704</v>
      </c>
      <c r="H338" s="23" t="s">
        <v>704</v>
      </c>
      <c r="I338" s="23" t="s">
        <v>704</v>
      </c>
      <c r="J338" s="23" t="s">
        <v>704</v>
      </c>
      <c r="K338" s="45">
        <v>233028.6626388889</v>
      </c>
      <c r="L338" s="23" t="s">
        <v>704</v>
      </c>
      <c r="M338" s="69" t="s">
        <v>704</v>
      </c>
      <c r="N338" s="68" t="s">
        <v>704</v>
      </c>
    </row>
    <row r="339" spans="2:14" x14ac:dyDescent="0.3">
      <c r="B339" s="3" t="s">
        <v>425</v>
      </c>
      <c r="C339" s="23" t="s">
        <v>704</v>
      </c>
      <c r="D339" s="23" t="s">
        <v>704</v>
      </c>
      <c r="E339" s="23" t="s">
        <v>704</v>
      </c>
      <c r="F339" s="23" t="s">
        <v>704</v>
      </c>
      <c r="G339" s="23" t="s">
        <v>704</v>
      </c>
      <c r="H339" s="23" t="s">
        <v>704</v>
      </c>
      <c r="I339" s="23" t="s">
        <v>704</v>
      </c>
      <c r="J339" s="23" t="s">
        <v>704</v>
      </c>
      <c r="K339" s="23" t="s">
        <v>704</v>
      </c>
      <c r="L339" s="23" t="s">
        <v>704</v>
      </c>
      <c r="M339" s="69" t="s">
        <v>704</v>
      </c>
      <c r="N339" s="68" t="s">
        <v>704</v>
      </c>
    </row>
    <row r="340" spans="2:14" x14ac:dyDescent="0.3">
      <c r="B340" s="3" t="s">
        <v>426</v>
      </c>
      <c r="C340" s="23">
        <v>7554.1000000000022</v>
      </c>
      <c r="D340" s="23">
        <v>9059.9383333333335</v>
      </c>
      <c r="E340" s="23">
        <v>11638.249208333333</v>
      </c>
      <c r="F340" s="23">
        <v>16503.355166666664</v>
      </c>
      <c r="G340" s="23">
        <v>18602.965499999998</v>
      </c>
      <c r="H340" s="45">
        <v>25691.572666666663</v>
      </c>
      <c r="I340" s="45">
        <v>41738.991499999996</v>
      </c>
      <c r="J340" s="45">
        <v>86227.985125000007</v>
      </c>
      <c r="K340" s="45">
        <v>213850.77249999999</v>
      </c>
      <c r="L340" s="23" t="s">
        <v>704</v>
      </c>
      <c r="M340" s="69">
        <v>509151.05000000005</v>
      </c>
      <c r="N340" s="68">
        <v>509151.05000000005</v>
      </c>
    </row>
    <row r="341" spans="2:14" x14ac:dyDescent="0.3">
      <c r="B341" s="3" t="s">
        <v>427</v>
      </c>
      <c r="C341" s="23">
        <v>6302.583333333333</v>
      </c>
      <c r="D341" s="23">
        <v>9253.5208333333339</v>
      </c>
      <c r="E341" s="23">
        <v>11986.4375</v>
      </c>
      <c r="F341" s="23">
        <v>16247.872499999999</v>
      </c>
      <c r="G341" s="23">
        <v>18686.827500000003</v>
      </c>
      <c r="H341" s="45">
        <v>29072.963541666668</v>
      </c>
      <c r="I341" s="45">
        <v>44184.11041666667</v>
      </c>
      <c r="J341" s="45">
        <v>77204.978402777779</v>
      </c>
      <c r="K341" s="45">
        <v>158795.74520833333</v>
      </c>
      <c r="L341" s="23">
        <v>447897.27833333338</v>
      </c>
      <c r="M341" s="69">
        <v>480943.92000000004</v>
      </c>
      <c r="N341" s="68">
        <v>480943.92000000004</v>
      </c>
    </row>
    <row r="342" spans="2:14" x14ac:dyDescent="0.3">
      <c r="B342" s="3" t="s">
        <v>428</v>
      </c>
      <c r="C342" s="23">
        <v>4958.7791666666662</v>
      </c>
      <c r="D342" s="23">
        <v>6866.6006818181813</v>
      </c>
      <c r="E342" s="23">
        <v>12353.670416666668</v>
      </c>
      <c r="F342" s="23">
        <v>16283.544791666665</v>
      </c>
      <c r="G342" s="23">
        <v>19683.161458333336</v>
      </c>
      <c r="H342" s="45">
        <v>26810.768291666667</v>
      </c>
      <c r="I342" s="45">
        <v>42573.547333333336</v>
      </c>
      <c r="J342" s="45">
        <v>75056.604583333348</v>
      </c>
      <c r="K342" s="45">
        <v>164743.19229166664</v>
      </c>
      <c r="L342" s="23">
        <v>414789.51541666669</v>
      </c>
      <c r="M342" s="69">
        <v>522625</v>
      </c>
      <c r="N342" s="68">
        <v>522625</v>
      </c>
    </row>
    <row r="343" spans="2:14" x14ac:dyDescent="0.3">
      <c r="B343" s="3" t="s">
        <v>429</v>
      </c>
      <c r="C343" s="23">
        <v>5516.9842666666664</v>
      </c>
      <c r="D343" s="23">
        <v>8658.0843055555561</v>
      </c>
      <c r="E343" s="23">
        <v>12500.834194444446</v>
      </c>
      <c r="F343" s="23">
        <v>16915.842125000003</v>
      </c>
      <c r="G343" s="23">
        <v>22126.2235</v>
      </c>
      <c r="H343" s="45">
        <v>28532.456999999999</v>
      </c>
      <c r="I343" s="45">
        <v>31150.051833333335</v>
      </c>
      <c r="J343" s="45">
        <v>48344.853833333327</v>
      </c>
      <c r="K343" s="45">
        <v>117896.46116666666</v>
      </c>
      <c r="L343" s="23">
        <v>611409.92499999993</v>
      </c>
      <c r="M343" s="69" t="s">
        <v>704</v>
      </c>
      <c r="N343" s="68" t="s">
        <v>704</v>
      </c>
    </row>
    <row r="344" spans="2:14" x14ac:dyDescent="0.3">
      <c r="B344" s="3" t="s">
        <v>430</v>
      </c>
      <c r="C344" s="23">
        <v>7265.4202777777764</v>
      </c>
      <c r="D344" s="23">
        <v>7865.3966666666665</v>
      </c>
      <c r="E344" s="23">
        <v>12190.751666666669</v>
      </c>
      <c r="F344" s="23">
        <v>17136.906666666666</v>
      </c>
      <c r="G344" s="23">
        <v>22477.970277777775</v>
      </c>
      <c r="H344" s="45">
        <v>25479.210000000003</v>
      </c>
      <c r="I344" s="45">
        <v>37790.581388888888</v>
      </c>
      <c r="J344" s="45">
        <v>70979.23083333332</v>
      </c>
      <c r="K344" s="45">
        <v>184210.60416666666</v>
      </c>
      <c r="L344" s="23">
        <v>580603.92812499998</v>
      </c>
      <c r="M344" s="69">
        <v>738140.13500000001</v>
      </c>
      <c r="N344" s="68">
        <v>738140.13500000001</v>
      </c>
    </row>
    <row r="345" spans="2:14" x14ac:dyDescent="0.3">
      <c r="B345" s="3" t="s">
        <v>431</v>
      </c>
      <c r="C345" s="23">
        <v>11245.433666666666</v>
      </c>
      <c r="D345" s="23">
        <v>13273.131041666662</v>
      </c>
      <c r="E345" s="23">
        <v>20877.935902777779</v>
      </c>
      <c r="F345" s="23">
        <v>26060.614166666663</v>
      </c>
      <c r="G345" s="23">
        <v>24969.227013888885</v>
      </c>
      <c r="H345" s="45">
        <v>35679.119513888894</v>
      </c>
      <c r="I345" s="45">
        <v>65278.836388888893</v>
      </c>
      <c r="J345" s="45">
        <v>98557.510583333336</v>
      </c>
      <c r="K345" s="45">
        <v>251438.8416666667</v>
      </c>
      <c r="L345" s="23">
        <v>531588.52</v>
      </c>
      <c r="M345" s="69">
        <v>617505.93999999994</v>
      </c>
      <c r="N345" s="68">
        <v>617505.93999999994</v>
      </c>
    </row>
    <row r="346" spans="2:14" x14ac:dyDescent="0.3">
      <c r="B346" s="3" t="s">
        <v>432</v>
      </c>
      <c r="C346" s="23">
        <v>9888.1913756613758</v>
      </c>
      <c r="D346" s="23">
        <v>12440.075185185187</v>
      </c>
      <c r="E346" s="23">
        <v>15143.093611111113</v>
      </c>
      <c r="F346" s="23">
        <v>19793.369189814817</v>
      </c>
      <c r="G346" s="23">
        <v>24244.977317129637</v>
      </c>
      <c r="H346" s="45">
        <v>19934.913288690481</v>
      </c>
      <c r="I346" s="45">
        <v>31032.050119047617</v>
      </c>
      <c r="J346" s="45">
        <v>55162.924166666671</v>
      </c>
      <c r="K346" s="45">
        <v>129636.71726190475</v>
      </c>
      <c r="L346" s="23">
        <v>445961.19069444441</v>
      </c>
      <c r="M346" s="69">
        <v>558910.57166666666</v>
      </c>
      <c r="N346" s="68">
        <v>558910.57166666666</v>
      </c>
    </row>
    <row r="347" spans="2:14" x14ac:dyDescent="0.3">
      <c r="B347" s="3" t="s">
        <v>433</v>
      </c>
      <c r="C347" s="23">
        <v>11125.18041666667</v>
      </c>
      <c r="D347" s="23">
        <v>12586.981583333332</v>
      </c>
      <c r="E347" s="23">
        <v>15921.076666666662</v>
      </c>
      <c r="F347" s="23">
        <v>17894.884154761909</v>
      </c>
      <c r="G347" s="23">
        <v>15290.395833333336</v>
      </c>
      <c r="H347" s="45">
        <v>17508.521083333337</v>
      </c>
      <c r="I347" s="45">
        <v>25229.476666666669</v>
      </c>
      <c r="J347" s="45">
        <v>43213.29437499999</v>
      </c>
      <c r="K347" s="45">
        <v>71192.933749999982</v>
      </c>
      <c r="L347" s="23">
        <v>236893.08166666667</v>
      </c>
      <c r="M347" s="69" t="s">
        <v>704</v>
      </c>
      <c r="N347" s="68" t="s">
        <v>704</v>
      </c>
    </row>
    <row r="348" spans="2:14" x14ac:dyDescent="0.3">
      <c r="B348" s="3" t="s">
        <v>434</v>
      </c>
      <c r="C348" s="23">
        <v>8814.5248863636371</v>
      </c>
      <c r="D348" s="23">
        <v>12078.663392857145</v>
      </c>
      <c r="E348" s="23">
        <v>15060.24380952381</v>
      </c>
      <c r="F348" s="23">
        <v>16248.166339285715</v>
      </c>
      <c r="G348" s="23">
        <v>18926.108181818181</v>
      </c>
      <c r="H348" s="45">
        <v>24598.871145833338</v>
      </c>
      <c r="I348" s="45">
        <v>41274.614449404762</v>
      </c>
      <c r="J348" s="45">
        <v>64697.215476190489</v>
      </c>
      <c r="K348" s="45">
        <v>170357.70804761906</v>
      </c>
      <c r="L348" s="23">
        <v>803320.57666666666</v>
      </c>
      <c r="M348" s="69">
        <v>950623.34</v>
      </c>
      <c r="N348" s="68">
        <v>950623.34</v>
      </c>
    </row>
    <row r="349" spans="2:14" x14ac:dyDescent="0.3">
      <c r="B349" s="3" t="s">
        <v>435</v>
      </c>
      <c r="C349" s="23">
        <v>2524.059777777778</v>
      </c>
      <c r="D349" s="23">
        <v>1969.7686111111113</v>
      </c>
      <c r="E349" s="23">
        <v>4923.4612499999994</v>
      </c>
      <c r="F349" s="23">
        <v>9036.4583333333339</v>
      </c>
      <c r="G349" s="23">
        <v>9116.6666666666679</v>
      </c>
      <c r="H349" s="45">
        <v>9490.0595238095248</v>
      </c>
      <c r="I349" s="45">
        <v>9596.5972222222208</v>
      </c>
      <c r="J349" s="45">
        <v>15967.5</v>
      </c>
      <c r="K349" s="45">
        <v>72121.551333333322</v>
      </c>
      <c r="L349" s="23">
        <v>348088.47854166664</v>
      </c>
      <c r="M349" s="69">
        <v>390704.45499999996</v>
      </c>
      <c r="N349" s="68">
        <v>390704.45499999996</v>
      </c>
    </row>
    <row r="350" spans="2:14" x14ac:dyDescent="0.3">
      <c r="B350" s="29" t="s">
        <v>183</v>
      </c>
      <c r="C350" s="43">
        <f>+SUMPRODUCT(C351:C355,'III. Empleo'!C351:C355)/'III. Empleo'!C350</f>
        <v>6721.4634745959293</v>
      </c>
      <c r="D350" s="43">
        <f>+SUMPRODUCT(D351:D355,'III. Empleo'!D351:D355)/'III. Empleo'!D350</f>
        <v>8534.1525330065615</v>
      </c>
      <c r="E350" s="43">
        <f>+SUMPRODUCT(E351:E355,'III. Empleo'!E351:E355)/'III. Empleo'!E350</f>
        <v>11886.59816668173</v>
      </c>
      <c r="F350" s="43">
        <f>+SUMPRODUCT(F351:F355,'III. Empleo'!F351:F355)/'III. Empleo'!F350</f>
        <v>15372.122536027824</v>
      </c>
      <c r="G350" s="43">
        <f>+SUMPRODUCT(G351:G355,'III. Empleo'!G351:G355)/'III. Empleo'!G350</f>
        <v>22588.471218136852</v>
      </c>
      <c r="H350" s="43">
        <f>+SUMPRODUCT(H351:H355,'III. Empleo'!H351:H355)/'III. Empleo'!H350</f>
        <v>34660.886081809163</v>
      </c>
      <c r="I350" s="43">
        <f>+SUMPRODUCT(I351:I355,'III. Empleo'!I351:I355)/'III. Empleo'!I350</f>
        <v>49874.894639851853</v>
      </c>
      <c r="J350" s="43">
        <f>+SUMPRODUCT(J351:J355,'III. Empleo'!J351:J355)/'III. Empleo'!J350</f>
        <v>88677.945283002642</v>
      </c>
      <c r="K350" s="56">
        <f>+SUMPRODUCT(K351:K355,'III. Empleo'!K351:K355)/'III. Empleo'!K350</f>
        <v>163667.85799737042</v>
      </c>
      <c r="L350" s="43">
        <f>+SUMPRODUCT(L351:L355,'III. Empleo'!L351:L355)/'III. Empleo'!L350</f>
        <v>387795.95683980774</v>
      </c>
      <c r="M350" s="43">
        <f>+SUMPRODUCT(M351:M355,'III. Empleo'!M351:M355)/'III. Empleo'!M350</f>
        <v>555445.24958333338</v>
      </c>
      <c r="N350" s="82">
        <f>+SUMPRODUCT(N351:N355,'III. Empleo'!N351:N355)/'III. Empleo'!N350</f>
        <v>555445.24958333338</v>
      </c>
    </row>
    <row r="351" spans="2:14" x14ac:dyDescent="0.3">
      <c r="B351" s="3" t="s">
        <v>436</v>
      </c>
      <c r="C351" s="23">
        <v>7706.633532828283</v>
      </c>
      <c r="D351" s="23">
        <v>10324.91763888889</v>
      </c>
      <c r="E351" s="23">
        <v>14111.836370370373</v>
      </c>
      <c r="F351" s="23">
        <v>17350.798541666663</v>
      </c>
      <c r="G351" s="23">
        <v>24857.15241468254</v>
      </c>
      <c r="H351" s="45">
        <v>42797.504944444452</v>
      </c>
      <c r="I351" s="45">
        <v>75958.864555555556</v>
      </c>
      <c r="J351" s="45">
        <v>129932.76633333332</v>
      </c>
      <c r="K351" s="45">
        <v>200193.55494444442</v>
      </c>
      <c r="L351" s="23">
        <v>452445.8583333334</v>
      </c>
      <c r="M351" s="69">
        <v>673725.38599999994</v>
      </c>
      <c r="N351" s="68">
        <v>673725.38599999994</v>
      </c>
    </row>
    <row r="352" spans="2:14" x14ac:dyDescent="0.3">
      <c r="B352" s="3" t="s">
        <v>437</v>
      </c>
      <c r="C352" s="23">
        <v>6435.4185714285713</v>
      </c>
      <c r="D352" s="23">
        <v>7532.3809970238108</v>
      </c>
      <c r="E352" s="23">
        <v>10387.93647718254</v>
      </c>
      <c r="F352" s="23">
        <v>16025.736214285716</v>
      </c>
      <c r="G352" s="23">
        <v>24234.937857142857</v>
      </c>
      <c r="H352" s="45">
        <v>28591.132797619048</v>
      </c>
      <c r="I352" s="45">
        <v>44510.612222222226</v>
      </c>
      <c r="J352" s="45">
        <v>82813.599583333329</v>
      </c>
      <c r="K352" s="45">
        <v>149564.17633333334</v>
      </c>
      <c r="L352" s="23">
        <v>397267.41783333331</v>
      </c>
      <c r="M352" s="69">
        <v>542158.63399999996</v>
      </c>
      <c r="N352" s="68">
        <v>542158.63399999996</v>
      </c>
    </row>
    <row r="353" spans="2:14" x14ac:dyDescent="0.3">
      <c r="B353" s="3" t="s">
        <v>438</v>
      </c>
      <c r="C353" s="23">
        <v>5507.2290909090916</v>
      </c>
      <c r="D353" s="23">
        <v>6922.0623484848484</v>
      </c>
      <c r="E353" s="23">
        <v>9911.4785303030294</v>
      </c>
      <c r="F353" s="23">
        <v>11234.468232323232</v>
      </c>
      <c r="G353" s="23">
        <v>18225.032990740743</v>
      </c>
      <c r="H353" s="45">
        <v>29700.20750883839</v>
      </c>
      <c r="I353" s="45">
        <v>33754.707272727268</v>
      </c>
      <c r="J353" s="45">
        <v>57174.648900462962</v>
      </c>
      <c r="K353" s="45">
        <v>92040.787928240723</v>
      </c>
      <c r="L353" s="23">
        <v>211820.12074933862</v>
      </c>
      <c r="M353" s="69">
        <v>290559.98625000002</v>
      </c>
      <c r="N353" s="68">
        <v>290559.98625000002</v>
      </c>
    </row>
    <row r="354" spans="2:14" x14ac:dyDescent="0.3">
      <c r="B354" s="3" t="s">
        <v>439</v>
      </c>
      <c r="C354" s="23">
        <v>7986.2115833333346</v>
      </c>
      <c r="D354" s="23">
        <v>10663.737999999999</v>
      </c>
      <c r="E354" s="23">
        <v>14685.488333333335</v>
      </c>
      <c r="F354" s="23">
        <v>19746.75233333333</v>
      </c>
      <c r="G354" s="23">
        <v>25802.479499999998</v>
      </c>
      <c r="H354" s="45">
        <v>36827.04316666667</v>
      </c>
      <c r="I354" s="45">
        <v>58193.437500000007</v>
      </c>
      <c r="J354" s="45">
        <v>98981.519666666645</v>
      </c>
      <c r="K354" s="45">
        <v>225611.108125</v>
      </c>
      <c r="L354" s="23">
        <v>365927.41</v>
      </c>
      <c r="M354" s="69" t="s">
        <v>673</v>
      </c>
      <c r="N354" s="68" t="s">
        <v>673</v>
      </c>
    </row>
    <row r="355" spans="2:14" x14ac:dyDescent="0.3">
      <c r="B355" s="3" t="s">
        <v>525</v>
      </c>
      <c r="C355" s="23">
        <v>6502.4083333333338</v>
      </c>
      <c r="D355" s="23">
        <v>8133.2416666666677</v>
      </c>
      <c r="E355" s="23">
        <v>11055.739166666668</v>
      </c>
      <c r="F355" s="23">
        <v>14626.672527777779</v>
      </c>
      <c r="G355" s="23">
        <v>22146.340041666659</v>
      </c>
      <c r="H355" s="45">
        <v>41902.201055555553</v>
      </c>
      <c r="I355" s="45">
        <v>57988.557499999995</v>
      </c>
      <c r="J355" s="45">
        <v>105221.52375000001</v>
      </c>
      <c r="K355" s="45">
        <v>201738.53138888892</v>
      </c>
      <c r="L355" s="23">
        <v>590092.73916666664</v>
      </c>
      <c r="M355" s="69">
        <v>821131</v>
      </c>
      <c r="N355" s="68">
        <v>821131</v>
      </c>
    </row>
    <row r="356" spans="2:14" x14ac:dyDescent="0.3">
      <c r="B356" s="29" t="s">
        <v>185</v>
      </c>
      <c r="C356" s="43">
        <f>+SUMPRODUCT(C357:C363,'III. Empleo'!C357:C363)/'III. Empleo'!C356</f>
        <v>5868.8736961382101</v>
      </c>
      <c r="D356" s="43">
        <f>+SUMPRODUCT(D357:D363,'III. Empleo'!D357:D363)/'III. Empleo'!D356</f>
        <v>7838.9223739167919</v>
      </c>
      <c r="E356" s="43">
        <f>+SUMPRODUCT(E357:E363,'III. Empleo'!E357:E363)/'III. Empleo'!E356</f>
        <v>10737.000861701898</v>
      </c>
      <c r="F356" s="43">
        <f>+SUMPRODUCT(F357:F363,'III. Empleo'!F357:F363)/'III. Empleo'!F356</f>
        <v>13831.915003288634</v>
      </c>
      <c r="G356" s="43">
        <v>17915.163748427673</v>
      </c>
      <c r="H356" s="43">
        <v>23383.751198949791</v>
      </c>
      <c r="I356" s="43">
        <v>33844.028197924359</v>
      </c>
      <c r="J356" s="43">
        <v>56498.800993150318</v>
      </c>
      <c r="K356" s="43">
        <v>124521.92119671237</v>
      </c>
      <c r="L356" s="43">
        <v>357415.23071799334</v>
      </c>
      <c r="M356" s="43">
        <v>466692.27749999997</v>
      </c>
      <c r="N356" s="82">
        <v>466692.27749999997</v>
      </c>
    </row>
    <row r="357" spans="2:14" x14ac:dyDescent="0.3">
      <c r="B357" s="3" t="s">
        <v>440</v>
      </c>
      <c r="C357" s="23">
        <v>4741.7259722222216</v>
      </c>
      <c r="D357" s="23">
        <v>8019.230591269843</v>
      </c>
      <c r="E357" s="23">
        <v>11344.779999999999</v>
      </c>
      <c r="F357" s="23">
        <v>13571.909041666668</v>
      </c>
      <c r="G357" s="23">
        <v>19796.862083333337</v>
      </c>
      <c r="H357" s="45">
        <v>24446.257499999996</v>
      </c>
      <c r="I357" s="45">
        <v>37426.392916666671</v>
      </c>
      <c r="J357" s="45">
        <v>56197.347208333325</v>
      </c>
      <c r="K357" s="45">
        <v>101986.95886111112</v>
      </c>
      <c r="L357" s="23">
        <v>285138.48870833335</v>
      </c>
      <c r="M357" s="69">
        <v>411672.81</v>
      </c>
      <c r="N357" s="68">
        <v>411672.81</v>
      </c>
    </row>
    <row r="358" spans="2:14" x14ac:dyDescent="0.3">
      <c r="B358" s="3" t="s">
        <v>441</v>
      </c>
      <c r="C358" s="23">
        <v>5694.9761458333332</v>
      </c>
      <c r="D358" s="23">
        <v>7769.9089814814806</v>
      </c>
      <c r="E358" s="23">
        <v>10142.189296296296</v>
      </c>
      <c r="F358" s="23">
        <v>13633.389333333333</v>
      </c>
      <c r="G358" s="23">
        <v>16378.01</v>
      </c>
      <c r="H358" s="45">
        <v>17021.844236111112</v>
      </c>
      <c r="I358" s="45">
        <v>23721.891658272289</v>
      </c>
      <c r="J358" s="45">
        <v>43364.039464285721</v>
      </c>
      <c r="K358" s="45">
        <v>99655.413914904537</v>
      </c>
      <c r="L358" s="23">
        <v>279691.74089393945</v>
      </c>
      <c r="M358" s="69">
        <v>359642.72200000001</v>
      </c>
      <c r="N358" s="68">
        <v>359642.72200000001</v>
      </c>
    </row>
    <row r="359" spans="2:14" x14ac:dyDescent="0.3">
      <c r="B359" s="3" t="s">
        <v>442</v>
      </c>
      <c r="C359" s="23">
        <v>5748.6405555555566</v>
      </c>
      <c r="D359" s="23">
        <v>7116.003333333334</v>
      </c>
      <c r="E359" s="23">
        <v>9790.6288888888921</v>
      </c>
      <c r="F359" s="23">
        <v>14963.4275</v>
      </c>
      <c r="G359" s="23" t="s">
        <v>704</v>
      </c>
      <c r="H359" s="23" t="s">
        <v>704</v>
      </c>
      <c r="I359" s="23" t="s">
        <v>704</v>
      </c>
      <c r="J359" s="23" t="s">
        <v>704</v>
      </c>
      <c r="K359" s="23" t="s">
        <v>704</v>
      </c>
      <c r="L359" s="23" t="s">
        <v>704</v>
      </c>
      <c r="M359" s="69" t="s">
        <v>704</v>
      </c>
      <c r="N359" s="68" t="s">
        <v>704</v>
      </c>
    </row>
    <row r="360" spans="2:14" x14ac:dyDescent="0.3">
      <c r="B360" s="3" t="s">
        <v>520</v>
      </c>
      <c r="C360" s="23">
        <v>3953.3281944444443</v>
      </c>
      <c r="D360" s="23">
        <v>5824.4072222222212</v>
      </c>
      <c r="E360" s="23">
        <v>11108.051666666668</v>
      </c>
      <c r="F360" s="23">
        <v>15262.126944444446</v>
      </c>
      <c r="G360" s="23">
        <v>19803.677500000002</v>
      </c>
      <c r="H360" s="45">
        <v>24252.070902777778</v>
      </c>
      <c r="I360" s="45">
        <v>39454.353624999996</v>
      </c>
      <c r="J360" s="45">
        <v>64398.495500000012</v>
      </c>
      <c r="K360" s="45">
        <v>124940.53638888888</v>
      </c>
      <c r="L360" s="23">
        <v>354784.68333333335</v>
      </c>
      <c r="M360" s="69">
        <v>443906.69999999995</v>
      </c>
      <c r="N360" s="68">
        <v>443906.69999999995</v>
      </c>
    </row>
    <row r="361" spans="2:14" x14ac:dyDescent="0.3">
      <c r="B361" s="3" t="s">
        <v>443</v>
      </c>
      <c r="C361" s="23">
        <v>8425.2349999999988</v>
      </c>
      <c r="D361" s="23">
        <v>9116.2213888888909</v>
      </c>
      <c r="E361" s="23">
        <v>10951.950138888889</v>
      </c>
      <c r="F361" s="23">
        <v>12431.440694444444</v>
      </c>
      <c r="G361" s="23">
        <v>15944.58708333333</v>
      </c>
      <c r="H361" s="45">
        <v>21938.985416666666</v>
      </c>
      <c r="I361" s="45">
        <v>35821.563194444447</v>
      </c>
      <c r="J361" s="45">
        <v>55776.101944444439</v>
      </c>
      <c r="K361" s="45">
        <v>165509.68205555558</v>
      </c>
      <c r="L361" s="23">
        <v>528480.4244722221</v>
      </c>
      <c r="M361" s="69">
        <v>700193.06666666665</v>
      </c>
      <c r="N361" s="68">
        <v>700193.06666666665</v>
      </c>
    </row>
    <row r="362" spans="2:14" x14ac:dyDescent="0.3">
      <c r="B362" s="3" t="s">
        <v>472</v>
      </c>
      <c r="C362" s="23">
        <v>5678.5206818181823</v>
      </c>
      <c r="D362" s="23">
        <v>8201.4246944444458</v>
      </c>
      <c r="E362" s="23">
        <v>11385.029458333333</v>
      </c>
      <c r="F362" s="23">
        <v>14316.379722222222</v>
      </c>
      <c r="G362" s="23">
        <v>17243.805277777774</v>
      </c>
      <c r="H362" s="45">
        <v>28748.845833333336</v>
      </c>
      <c r="I362" s="45">
        <v>37303.944444444445</v>
      </c>
      <c r="J362" s="45">
        <v>65117.541666666664</v>
      </c>
      <c r="K362" s="45">
        <v>135240.32212962964</v>
      </c>
      <c r="L362" s="23">
        <v>457746.23850000004</v>
      </c>
      <c r="M362" s="69">
        <v>716676.66666666663</v>
      </c>
      <c r="N362" s="68">
        <v>716676.66666666663</v>
      </c>
    </row>
    <row r="363" spans="2:14" x14ac:dyDescent="0.3">
      <c r="B363" s="3" t="s">
        <v>444</v>
      </c>
      <c r="C363" s="23">
        <v>5825.1536666666689</v>
      </c>
      <c r="D363" s="23">
        <v>7428.3291666666673</v>
      </c>
      <c r="E363" s="23">
        <v>10732.764000000001</v>
      </c>
      <c r="F363" s="23">
        <v>14198.561666666668</v>
      </c>
      <c r="G363" s="23">
        <v>18830.638833333334</v>
      </c>
      <c r="H363" s="45">
        <v>26905.02894444445</v>
      </c>
      <c r="I363" s="45">
        <v>36619.459777777774</v>
      </c>
      <c r="J363" s="45">
        <v>58831.915555555548</v>
      </c>
      <c r="K363" s="45">
        <v>123665.36482142856</v>
      </c>
      <c r="L363" s="23">
        <v>331643.74626984127</v>
      </c>
      <c r="M363" s="69">
        <v>387228.80428571429</v>
      </c>
      <c r="N363" s="68">
        <v>387228.80428571429</v>
      </c>
    </row>
    <row r="364" spans="2:14" x14ac:dyDescent="0.3">
      <c r="B364" s="29" t="s">
        <v>186</v>
      </c>
      <c r="C364" s="43">
        <f>+SUMPRODUCT(C365:C368,'III. Empleo'!C365:C368)/'III. Empleo'!C364</f>
        <v>7558.7243529665584</v>
      </c>
      <c r="D364" s="43">
        <f>+SUMPRODUCT(D365:D368,'III. Empleo'!D365:D368)/'III. Empleo'!D364</f>
        <v>10234.014650350591</v>
      </c>
      <c r="E364" s="43">
        <f>+SUMPRODUCT(E365:E368,'III. Empleo'!E365:E368)/'III. Empleo'!E364</f>
        <v>13948.420876642771</v>
      </c>
      <c r="F364" s="43">
        <f>+SUMPRODUCT(F365:F368,'III. Empleo'!F365:F368)/'III. Empleo'!F364</f>
        <v>17059.866182725695</v>
      </c>
      <c r="G364" s="43">
        <f>+SUMPRODUCT(G365:G368,'III. Empleo'!G365:G368)/'III. Empleo'!G364</f>
        <v>22014.497742063493</v>
      </c>
      <c r="H364" s="43">
        <f>+SUMPRODUCT(H365:H368,'III. Empleo'!H365:H368)/'III. Empleo'!H364</f>
        <v>27963.537962665014</v>
      </c>
      <c r="I364" s="43">
        <f>+SUMPRODUCT(I365:I368,'III. Empleo'!I365:I368)/'III. Empleo'!I364</f>
        <v>41680.83475490196</v>
      </c>
      <c r="J364" s="43">
        <f>+SUMPRODUCT(J365:J368,'III. Empleo'!J365:J368)/'III. Empleo'!J364</f>
        <v>69892.85230392158</v>
      </c>
      <c r="K364" s="43">
        <f>+SUMPRODUCT(K365:K368,'III. Empleo'!K365:K368)/'III. Empleo'!K364</f>
        <v>136746.54540564906</v>
      </c>
      <c r="L364" s="43">
        <v>385921.35239735781</v>
      </c>
      <c r="M364" s="43">
        <v>520412.56124999997</v>
      </c>
      <c r="N364" s="82">
        <v>520412.56124999997</v>
      </c>
    </row>
    <row r="365" spans="2:14" x14ac:dyDescent="0.3">
      <c r="B365" s="3" t="s">
        <v>445</v>
      </c>
      <c r="C365" s="23">
        <v>5742.2886666666664</v>
      </c>
      <c r="D365" s="23">
        <v>7677.0734166666662</v>
      </c>
      <c r="E365" s="23">
        <v>10913.065624999999</v>
      </c>
      <c r="F365" s="23">
        <v>12743.988374999999</v>
      </c>
      <c r="G365" s="23">
        <v>16247.278833333332</v>
      </c>
      <c r="H365" s="45">
        <v>21379.078208333336</v>
      </c>
      <c r="I365" s="45">
        <v>36858.199166666665</v>
      </c>
      <c r="J365" s="45">
        <v>66466.31</v>
      </c>
      <c r="K365" s="45">
        <v>148604.74305555556</v>
      </c>
      <c r="L365" s="23">
        <v>472805.99016666668</v>
      </c>
      <c r="M365" s="69">
        <v>609723.70400000003</v>
      </c>
      <c r="N365" s="68">
        <v>609723.70400000003</v>
      </c>
    </row>
    <row r="366" spans="2:14" x14ac:dyDescent="0.3">
      <c r="B366" s="3" t="s">
        <v>446</v>
      </c>
      <c r="C366" s="23">
        <v>6843.711016666668</v>
      </c>
      <c r="D366" s="23">
        <v>9768.3337361111098</v>
      </c>
      <c r="E366" s="23">
        <v>13605.991805555555</v>
      </c>
      <c r="F366" s="23">
        <v>17251.242666666669</v>
      </c>
      <c r="G366" s="23">
        <v>18976.01225</v>
      </c>
      <c r="H366" s="45">
        <v>26631.697500000006</v>
      </c>
      <c r="I366" s="45">
        <v>42891.497500000005</v>
      </c>
      <c r="J366" s="45">
        <v>60415.05291666666</v>
      </c>
      <c r="K366" s="45">
        <v>105312.96970833333</v>
      </c>
      <c r="L366" s="23">
        <v>314736.9672916666</v>
      </c>
      <c r="M366" s="69">
        <v>444575.02999999997</v>
      </c>
      <c r="N366" s="68">
        <v>444575.02999999997</v>
      </c>
    </row>
    <row r="367" spans="2:14" x14ac:dyDescent="0.3">
      <c r="B367" s="3" t="s">
        <v>447</v>
      </c>
      <c r="C367" s="23">
        <v>6298.6399999999994</v>
      </c>
      <c r="D367" s="23">
        <v>8335.6880000000001</v>
      </c>
      <c r="E367" s="23">
        <v>12259.92</v>
      </c>
      <c r="F367" s="23">
        <v>14121.179999999995</v>
      </c>
      <c r="G367" s="23">
        <v>18944.087999999996</v>
      </c>
      <c r="H367" s="45">
        <v>22298.312000000002</v>
      </c>
      <c r="I367" s="45">
        <v>30775.096000000001</v>
      </c>
      <c r="J367" s="45">
        <v>44187.118000000009</v>
      </c>
      <c r="K367" s="45">
        <v>79813.847694444426</v>
      </c>
      <c r="L367" s="23">
        <v>111814.43589285716</v>
      </c>
      <c r="M367" s="69">
        <v>172545.49666666667</v>
      </c>
      <c r="N367" s="68">
        <v>172545.49666666667</v>
      </c>
    </row>
    <row r="368" spans="2:14" x14ac:dyDescent="0.3">
      <c r="B368" s="3" t="s">
        <v>482</v>
      </c>
      <c r="C368" s="23">
        <v>13732.730694444443</v>
      </c>
      <c r="D368" s="23">
        <v>16787.787777777776</v>
      </c>
      <c r="E368" s="23">
        <v>20448.906111111111</v>
      </c>
      <c r="F368" s="23">
        <v>28709.026666666668</v>
      </c>
      <c r="G368" s="23">
        <v>41989.306805555549</v>
      </c>
      <c r="H368" s="45">
        <v>50601.395833333336</v>
      </c>
      <c r="I368" s="45">
        <v>66280.574999999997</v>
      </c>
      <c r="J368" s="45">
        <v>131083.71250000002</v>
      </c>
      <c r="K368" s="45">
        <v>252686.80791666664</v>
      </c>
      <c r="L368" s="23" t="s">
        <v>704</v>
      </c>
      <c r="M368" s="69" t="s">
        <v>704</v>
      </c>
      <c r="N368" s="68" t="s">
        <v>704</v>
      </c>
    </row>
    <row r="369" spans="2:14" x14ac:dyDescent="0.3">
      <c r="B369" s="29" t="s">
        <v>187</v>
      </c>
      <c r="C369" s="43">
        <v>6852.949493164363</v>
      </c>
      <c r="D369" s="43">
        <v>8884.5343150744957</v>
      </c>
      <c r="E369" s="43">
        <v>12138.2192</v>
      </c>
      <c r="F369" s="43">
        <f>+SUMPRODUCT(F370:F372,'III. Empleo'!F370:F372)/'III. Empleo'!F369</f>
        <v>17736.791172360248</v>
      </c>
      <c r="G369" s="43">
        <f>+SUMPRODUCT(G370:G372,'III. Empleo'!G370:G372)/'III. Empleo'!G369</f>
        <v>25538.242867804682</v>
      </c>
      <c r="H369" s="56">
        <v>31137.193541666667</v>
      </c>
      <c r="I369" s="56">
        <v>45599.799609187103</v>
      </c>
      <c r="J369" s="56">
        <v>68320.954179687498</v>
      </c>
      <c r="K369" s="56">
        <f>+SUMPRODUCT(K370:K372,'III. Empleo'!K370:K372)/'III. Empleo'!K369</f>
        <v>159892.21602308363</v>
      </c>
      <c r="L369" s="43">
        <f>+SUMPRODUCT(L370:L372,'III. Empleo'!L370:L372)/'III. Empleo'!L369</f>
        <v>460427.46731949056</v>
      </c>
      <c r="M369" s="43">
        <f>+SUMPRODUCT(M370:M372,'III. Empleo'!M370:M372)/'III. Empleo'!M369</f>
        <v>644679.92599999986</v>
      </c>
      <c r="N369" s="82">
        <f>+SUMPRODUCT(N370:N372,'III. Empleo'!N370:N372)/'III. Empleo'!N369</f>
        <v>644679.92599999986</v>
      </c>
    </row>
    <row r="370" spans="2:14" x14ac:dyDescent="0.3">
      <c r="B370" s="3" t="s">
        <v>448</v>
      </c>
      <c r="C370" s="23">
        <v>7240.0153333333328</v>
      </c>
      <c r="D370" s="23">
        <v>10045.671625000001</v>
      </c>
      <c r="E370" s="23">
        <v>13259.331749999999</v>
      </c>
      <c r="F370" s="23">
        <v>18379.03975</v>
      </c>
      <c r="G370" s="23">
        <v>24543.620138888888</v>
      </c>
      <c r="H370" s="45">
        <v>31974.210972222227</v>
      </c>
      <c r="I370" s="45">
        <v>45819.009007936511</v>
      </c>
      <c r="J370" s="45">
        <v>55522.07761904761</v>
      </c>
      <c r="K370" s="45">
        <v>112964.79753968253</v>
      </c>
      <c r="L370" s="23">
        <v>388727.0734047619</v>
      </c>
      <c r="M370" s="69">
        <v>633132.29999999993</v>
      </c>
      <c r="N370" s="68">
        <v>633132.29999999993</v>
      </c>
    </row>
    <row r="371" spans="2:14" x14ac:dyDescent="0.3">
      <c r="B371" s="3" t="s">
        <v>449</v>
      </c>
      <c r="C371" s="23">
        <v>6857.264742063493</v>
      </c>
      <c r="D371" s="23">
        <v>8047.2219642857135</v>
      </c>
      <c r="E371" s="23">
        <v>11373.403055555556</v>
      </c>
      <c r="F371" s="23">
        <v>14913.300555555557</v>
      </c>
      <c r="G371" s="23">
        <v>21709.172202380953</v>
      </c>
      <c r="H371" s="45">
        <v>28807.924166666668</v>
      </c>
      <c r="I371" s="45">
        <v>42577.803809523801</v>
      </c>
      <c r="J371" s="45">
        <v>69683.413883928559</v>
      </c>
      <c r="K371" s="45">
        <v>174148.10193452382</v>
      </c>
      <c r="L371" s="23">
        <v>509716.41821428569</v>
      </c>
      <c r="M371" s="69">
        <v>652658.57714285713</v>
      </c>
      <c r="N371" s="68">
        <v>652658.57714285713</v>
      </c>
    </row>
    <row r="372" spans="2:14" x14ac:dyDescent="0.3">
      <c r="B372" s="3" t="s">
        <v>450</v>
      </c>
      <c r="C372" s="23" t="s">
        <v>704</v>
      </c>
      <c r="D372" s="23" t="s">
        <v>704</v>
      </c>
      <c r="E372" s="23" t="s">
        <v>704</v>
      </c>
      <c r="F372" s="23">
        <v>22677.016250000001</v>
      </c>
      <c r="G372" s="23">
        <v>34966.537708333337</v>
      </c>
      <c r="H372" s="45">
        <v>34898.12055555555</v>
      </c>
      <c r="I372" s="45">
        <v>52176.169444444444</v>
      </c>
      <c r="J372" s="45">
        <v>92494.319722222222</v>
      </c>
      <c r="K372" s="45">
        <v>227451.01381944446</v>
      </c>
      <c r="L372" s="23">
        <v>482595.30222222226</v>
      </c>
      <c r="M372" s="69">
        <v>645309.1166666667</v>
      </c>
      <c r="N372" s="68">
        <v>645309.1166666667</v>
      </c>
    </row>
    <row r="373" spans="2:14" x14ac:dyDescent="0.3">
      <c r="B373" s="29" t="s">
        <v>188</v>
      </c>
      <c r="C373" s="43">
        <v>7526.5565292445508</v>
      </c>
      <c r="D373" s="43">
        <v>9125.9199790456187</v>
      </c>
      <c r="E373" s="43">
        <v>11422.53016194351</v>
      </c>
      <c r="F373" s="43">
        <v>13513.660941595444</v>
      </c>
      <c r="G373" s="43">
        <v>16889.649968654434</v>
      </c>
      <c r="H373" s="56">
        <v>24132.456172839506</v>
      </c>
      <c r="I373" s="56">
        <v>40801.207071485747</v>
      </c>
      <c r="J373" s="56">
        <v>62242.376351837476</v>
      </c>
      <c r="K373" s="56">
        <v>133942.4118641775</v>
      </c>
      <c r="L373" s="78">
        <v>355507.42879958038</v>
      </c>
      <c r="M373" s="78">
        <v>439487.09433333325</v>
      </c>
      <c r="N373" s="82">
        <v>439487.09433333325</v>
      </c>
    </row>
    <row r="374" spans="2:14" x14ac:dyDescent="0.3">
      <c r="B374" s="3" t="s">
        <v>451</v>
      </c>
      <c r="C374" s="23">
        <v>8321.3473379629631</v>
      </c>
      <c r="D374" s="23">
        <v>9593.9236931818177</v>
      </c>
      <c r="E374" s="23">
        <v>11808.561719696969</v>
      </c>
      <c r="F374" s="23">
        <v>9867.4175462962994</v>
      </c>
      <c r="G374" s="23">
        <v>10014.446749999997</v>
      </c>
      <c r="H374" s="45">
        <v>14093.737416666669</v>
      </c>
      <c r="I374" s="45">
        <v>37291.273611111115</v>
      </c>
      <c r="J374" s="45">
        <v>66306.574444444443</v>
      </c>
      <c r="K374" s="45">
        <v>144440.15138888892</v>
      </c>
      <c r="L374" s="23">
        <v>451353.82555555558</v>
      </c>
      <c r="M374" s="69">
        <v>549897.37555555545</v>
      </c>
      <c r="N374" s="68">
        <v>549897.37555555545</v>
      </c>
    </row>
    <row r="375" spans="2:14" x14ac:dyDescent="0.3">
      <c r="B375" s="3" t="s">
        <v>452</v>
      </c>
      <c r="C375" s="23">
        <v>5963.0586111111115</v>
      </c>
      <c r="D375" s="23">
        <v>7733.7308333333322</v>
      </c>
      <c r="E375" s="23">
        <v>10269.312638888892</v>
      </c>
      <c r="F375" s="23">
        <v>14145.629305555556</v>
      </c>
      <c r="G375" s="23">
        <v>19615.929583333331</v>
      </c>
      <c r="H375" s="45">
        <v>29575.225833333334</v>
      </c>
      <c r="I375" s="45">
        <v>36769.53805555556</v>
      </c>
      <c r="J375" s="45">
        <v>45316.653750000005</v>
      </c>
      <c r="K375" s="45">
        <v>103009.31486111111</v>
      </c>
      <c r="L375" s="23">
        <v>385251.15192460315</v>
      </c>
      <c r="M375" s="69">
        <v>482841.52142857143</v>
      </c>
      <c r="N375" s="68">
        <v>482841.52142857143</v>
      </c>
    </row>
    <row r="376" spans="2:14" x14ac:dyDescent="0.3">
      <c r="B376" s="3" t="s">
        <v>453</v>
      </c>
      <c r="C376" s="45" t="s">
        <v>704</v>
      </c>
      <c r="D376" s="45" t="s">
        <v>704</v>
      </c>
      <c r="E376" s="45" t="s">
        <v>704</v>
      </c>
      <c r="F376" s="45" t="s">
        <v>704</v>
      </c>
      <c r="G376" s="45" t="s">
        <v>704</v>
      </c>
      <c r="H376" s="45" t="s">
        <v>704</v>
      </c>
      <c r="I376" s="45" t="s">
        <v>704</v>
      </c>
      <c r="J376" s="45" t="s">
        <v>704</v>
      </c>
      <c r="K376" s="45" t="s">
        <v>704</v>
      </c>
      <c r="L376" s="23" t="s">
        <v>704</v>
      </c>
      <c r="M376" s="69" t="s">
        <v>704</v>
      </c>
      <c r="N376" s="68" t="s">
        <v>704</v>
      </c>
    </row>
    <row r="377" spans="2:14" x14ac:dyDescent="0.3">
      <c r="B377" s="3" t="s">
        <v>454</v>
      </c>
      <c r="C377" s="23">
        <v>7072.2618750000001</v>
      </c>
      <c r="D377" s="23">
        <v>9764.1825694444415</v>
      </c>
      <c r="E377" s="23">
        <v>11564.194444444445</v>
      </c>
      <c r="F377" s="23">
        <v>16986.644722222223</v>
      </c>
      <c r="G377" s="23">
        <v>22193.716666666664</v>
      </c>
      <c r="H377" s="45">
        <v>32236.067499999994</v>
      </c>
      <c r="I377" s="45">
        <v>48370.567986111098</v>
      </c>
      <c r="J377" s="45">
        <v>60195.302499999998</v>
      </c>
      <c r="K377" s="45">
        <v>158277.625</v>
      </c>
      <c r="L377" s="23">
        <v>300642.3266666666</v>
      </c>
      <c r="M377" s="69">
        <v>369512.6333333333</v>
      </c>
      <c r="N377" s="68">
        <v>369512.6333333333</v>
      </c>
    </row>
    <row r="378" spans="2:14" x14ac:dyDescent="0.3">
      <c r="B378" s="3" t="s">
        <v>455</v>
      </c>
      <c r="C378" s="23">
        <v>7333.0637615740743</v>
      </c>
      <c r="D378" s="23">
        <v>7426.4354444444434</v>
      </c>
      <c r="E378" s="23">
        <v>8477.228666666666</v>
      </c>
      <c r="F378" s="23">
        <v>11160.603583333332</v>
      </c>
      <c r="G378" s="23">
        <v>14880.368250000001</v>
      </c>
      <c r="H378" s="45">
        <v>18491.922666666665</v>
      </c>
      <c r="I378" s="45">
        <v>26606.23683333334</v>
      </c>
      <c r="J378" s="45">
        <v>39706.388883928565</v>
      </c>
      <c r="K378" s="45">
        <v>70044.642738095237</v>
      </c>
      <c r="L378" s="23">
        <v>266858.8124722222</v>
      </c>
      <c r="M378" s="69">
        <v>361855</v>
      </c>
      <c r="N378" s="68">
        <v>361855</v>
      </c>
    </row>
    <row r="379" spans="2:14" x14ac:dyDescent="0.3">
      <c r="B379" s="3" t="s">
        <v>456</v>
      </c>
      <c r="C379" s="45" t="s">
        <v>704</v>
      </c>
      <c r="D379" s="45" t="s">
        <v>704</v>
      </c>
      <c r="E379" s="45" t="s">
        <v>704</v>
      </c>
      <c r="F379" s="45" t="s">
        <v>704</v>
      </c>
      <c r="G379" s="45" t="s">
        <v>704</v>
      </c>
      <c r="H379" s="45" t="s">
        <v>704</v>
      </c>
      <c r="I379" s="45" t="s">
        <v>704</v>
      </c>
      <c r="J379" s="45" t="s">
        <v>704</v>
      </c>
      <c r="K379" s="45" t="s">
        <v>704</v>
      </c>
      <c r="L379" s="17">
        <v>0</v>
      </c>
      <c r="M379" s="61">
        <v>0</v>
      </c>
      <c r="N379" s="74">
        <v>0</v>
      </c>
    </row>
    <row r="380" spans="2:14" x14ac:dyDescent="0.3">
      <c r="B380" s="3" t="s">
        <v>457</v>
      </c>
      <c r="C380" s="17">
        <v>0</v>
      </c>
      <c r="D380" s="17">
        <v>0</v>
      </c>
      <c r="E380" s="17">
        <v>0</v>
      </c>
      <c r="F380" s="17">
        <v>0</v>
      </c>
      <c r="G380" s="17">
        <v>0</v>
      </c>
      <c r="H380" s="53">
        <v>0</v>
      </c>
      <c r="I380" s="53">
        <v>0</v>
      </c>
      <c r="J380" s="53">
        <v>0</v>
      </c>
      <c r="K380" s="53">
        <v>0</v>
      </c>
      <c r="L380" s="17">
        <v>70373.611111111109</v>
      </c>
      <c r="M380" s="61">
        <v>147050</v>
      </c>
      <c r="N380" s="68">
        <v>147050</v>
      </c>
    </row>
    <row r="381" spans="2:14" x14ac:dyDescent="0.3">
      <c r="B381" s="29" t="s">
        <v>189</v>
      </c>
      <c r="C381" s="43">
        <v>5789.2187207867</v>
      </c>
      <c r="D381" s="43">
        <v>7780.6848195728589</v>
      </c>
      <c r="E381" s="43">
        <v>10196.853832602341</v>
      </c>
      <c r="F381" s="43">
        <v>12074.750887270769</v>
      </c>
      <c r="G381" s="43">
        <v>14266.365199884152</v>
      </c>
      <c r="H381" s="56">
        <v>19141.618821006385</v>
      </c>
      <c r="I381" s="56">
        <v>30260.090595238096</v>
      </c>
      <c r="J381" s="56">
        <v>59848.746394697519</v>
      </c>
      <c r="K381" s="56">
        <v>121500.88154787096</v>
      </c>
      <c r="L381" s="78">
        <v>461619.57704027899</v>
      </c>
      <c r="M381" s="78">
        <v>709834.72366666666</v>
      </c>
      <c r="N381" s="82">
        <v>709834.72366666666</v>
      </c>
    </row>
    <row r="382" spans="2:14" x14ac:dyDescent="0.3">
      <c r="B382" s="3" t="s">
        <v>458</v>
      </c>
      <c r="C382" s="23">
        <v>6259.596354166667</v>
      </c>
      <c r="D382" s="23">
        <v>7947.6405297619049</v>
      </c>
      <c r="E382" s="23">
        <v>9554.718805555558</v>
      </c>
      <c r="F382" s="23">
        <v>11443.986851851851</v>
      </c>
      <c r="G382" s="23">
        <v>13513.045139550266</v>
      </c>
      <c r="H382" s="45">
        <v>17207.351287037036</v>
      </c>
      <c r="I382" s="45">
        <v>31054.293416666664</v>
      </c>
      <c r="J382" s="45">
        <v>57252.364468434338</v>
      </c>
      <c r="K382" s="45">
        <v>109338.96458906373</v>
      </c>
      <c r="L382" s="23">
        <v>281978.62344907405</v>
      </c>
      <c r="M382" s="69">
        <v>496138.93777777773</v>
      </c>
      <c r="N382" s="68">
        <v>496138.93777777773</v>
      </c>
    </row>
    <row r="383" spans="2:14" x14ac:dyDescent="0.3">
      <c r="B383" s="3" t="s">
        <v>459</v>
      </c>
      <c r="C383" s="23">
        <v>3888.4752272727274</v>
      </c>
      <c r="D383" s="23">
        <v>5618.2024999999994</v>
      </c>
      <c r="E383" s="23">
        <v>7883.3958333333321</v>
      </c>
      <c r="F383" s="23">
        <v>9137.387333333334</v>
      </c>
      <c r="G383" s="23">
        <v>11969.659107142857</v>
      </c>
      <c r="H383" s="45">
        <v>19982.708333333332</v>
      </c>
      <c r="I383" s="45">
        <v>23245.594166666666</v>
      </c>
      <c r="J383" s="45">
        <v>29032.969930555555</v>
      </c>
      <c r="K383" s="45" t="s">
        <v>704</v>
      </c>
      <c r="L383" s="23" t="s">
        <v>704</v>
      </c>
      <c r="M383" s="69" t="s">
        <v>704</v>
      </c>
      <c r="N383" s="68" t="s">
        <v>704</v>
      </c>
    </row>
    <row r="384" spans="2:14" x14ac:dyDescent="0.3">
      <c r="B384" s="3" t="s">
        <v>460</v>
      </c>
      <c r="C384" s="23">
        <v>5731.579545454545</v>
      </c>
      <c r="D384" s="23">
        <v>7875.1382467532476</v>
      </c>
      <c r="E384" s="23">
        <v>8860.6077777777773</v>
      </c>
      <c r="F384" s="23">
        <v>12184.341388888888</v>
      </c>
      <c r="G384" s="23">
        <v>15756.774722222222</v>
      </c>
      <c r="H384" s="45">
        <v>22913.215625000001</v>
      </c>
      <c r="I384" s="45">
        <v>31836.290416666667</v>
      </c>
      <c r="J384" s="45">
        <v>58948.378958333342</v>
      </c>
      <c r="K384" s="45" t="s">
        <v>704</v>
      </c>
      <c r="L384" s="23">
        <v>514303.20888888888</v>
      </c>
      <c r="M384" s="69">
        <v>799734.4574999999</v>
      </c>
      <c r="N384" s="68">
        <v>799734.4574999999</v>
      </c>
    </row>
    <row r="385" spans="2:14" x14ac:dyDescent="0.3">
      <c r="B385" s="3" t="s">
        <v>680</v>
      </c>
      <c r="C385" s="45" t="s">
        <v>704</v>
      </c>
      <c r="D385" s="45" t="s">
        <v>704</v>
      </c>
      <c r="E385" s="45" t="s">
        <v>704</v>
      </c>
      <c r="F385" s="45" t="s">
        <v>704</v>
      </c>
      <c r="G385" s="45" t="s">
        <v>704</v>
      </c>
      <c r="H385" s="45" t="s">
        <v>704</v>
      </c>
      <c r="I385" s="45" t="s">
        <v>704</v>
      </c>
      <c r="J385" s="45" t="s">
        <v>704</v>
      </c>
      <c r="K385" s="45" t="s">
        <v>704</v>
      </c>
      <c r="L385" s="23">
        <v>930508.33333333337</v>
      </c>
      <c r="M385" s="69">
        <v>1268744.1499999999</v>
      </c>
      <c r="N385" s="68">
        <v>1268744.1499999999</v>
      </c>
    </row>
    <row r="386" spans="2:14" x14ac:dyDescent="0.3">
      <c r="B386" s="3" t="s">
        <v>461</v>
      </c>
      <c r="C386" s="23">
        <v>7121.4176587301599</v>
      </c>
      <c r="D386" s="23">
        <v>9229.1201136363616</v>
      </c>
      <c r="E386" s="23">
        <v>11752.389583333332</v>
      </c>
      <c r="F386" s="23">
        <v>13607.925937500002</v>
      </c>
      <c r="G386" s="23">
        <v>15664.772395833332</v>
      </c>
      <c r="H386" s="45">
        <v>20925.43041666667</v>
      </c>
      <c r="I386" s="45">
        <v>41076.075833333336</v>
      </c>
      <c r="J386" s="45">
        <v>72800.715773809527</v>
      </c>
      <c r="K386" s="45">
        <v>158735.28180555557</v>
      </c>
      <c r="L386" s="23">
        <v>572156.66347222216</v>
      </c>
      <c r="M386" s="69">
        <v>886834.56166666665</v>
      </c>
      <c r="N386" s="68">
        <v>886834.56166666665</v>
      </c>
    </row>
    <row r="387" spans="2:14" x14ac:dyDescent="0.3">
      <c r="B387" s="3" t="s">
        <v>462</v>
      </c>
      <c r="C387" s="23">
        <v>4957.5149579124591</v>
      </c>
      <c r="D387" s="23">
        <v>6380.2698284932667</v>
      </c>
      <c r="E387" s="23">
        <v>9166.8930208333331</v>
      </c>
      <c r="F387" s="23">
        <v>10800.71875</v>
      </c>
      <c r="G387" s="23">
        <v>13203.767361111111</v>
      </c>
      <c r="H387" s="45">
        <v>15385.247962962962</v>
      </c>
      <c r="I387" s="45">
        <v>18286.34479166667</v>
      </c>
      <c r="J387" s="45">
        <v>57839.167976190474</v>
      </c>
      <c r="K387" s="45">
        <v>94066.209444444452</v>
      </c>
      <c r="L387" s="23">
        <v>460835.51583333331</v>
      </c>
      <c r="M387" s="69">
        <v>682353.59166666656</v>
      </c>
      <c r="N387" s="68">
        <v>682353.59166666656</v>
      </c>
    </row>
    <row r="388" spans="2:14" x14ac:dyDescent="0.3">
      <c r="B388" s="29" t="s">
        <v>190</v>
      </c>
      <c r="C388" s="43">
        <v>5986.2272211959489</v>
      </c>
      <c r="D388" s="43">
        <v>7466.3361714285711</v>
      </c>
      <c r="E388" s="43">
        <v>10527.673938953489</v>
      </c>
      <c r="F388" s="44">
        <f>+SUMPRODUCT(F389:F391,'III. Empleo'!F389:F391)/'III. Empleo'!F388</f>
        <v>12863.683236753372</v>
      </c>
      <c r="G388" s="44">
        <f>+SUMPRODUCT(G389:G391,'III. Empleo'!G389:G391)/'III. Empleo'!G388</f>
        <v>16877.159777046782</v>
      </c>
      <c r="H388" s="44">
        <f>+SUMPRODUCT(H389:H391,'III. Empleo'!H389:H391)/'III. Empleo'!H388</f>
        <v>21121.315541666667</v>
      </c>
      <c r="I388" s="44">
        <f>+SUMPRODUCT(I389:I391,'III. Empleo'!I389:I391)/'III. Empleo'!I388</f>
        <v>30655.725602727842</v>
      </c>
      <c r="J388" s="44">
        <f>+SUMPRODUCT(J389:J391,'III. Empleo'!J389:J391)/'III. Empleo'!J388</f>
        <v>54267.552953514743</v>
      </c>
      <c r="K388" s="44">
        <f>+SUMPRODUCT(K389:K391,'III. Empleo'!K389:K391)/'III. Empleo'!K388</f>
        <v>125197.7313888889</v>
      </c>
      <c r="L388" s="44">
        <v>391910.0024533504</v>
      </c>
      <c r="M388" s="44">
        <v>672412.86181818182</v>
      </c>
      <c r="N388" s="82">
        <v>672412.86181818182</v>
      </c>
    </row>
    <row r="389" spans="2:14" x14ac:dyDescent="0.3">
      <c r="B389" s="3" t="s">
        <v>463</v>
      </c>
      <c r="C389" s="23" t="s">
        <v>704</v>
      </c>
      <c r="D389" s="23" t="s">
        <v>704</v>
      </c>
      <c r="E389" s="23" t="s">
        <v>704</v>
      </c>
      <c r="F389" s="23">
        <v>19322.537499999995</v>
      </c>
      <c r="G389" s="23">
        <v>21207.773124999996</v>
      </c>
      <c r="H389" s="45">
        <v>31003.229999999992</v>
      </c>
      <c r="I389" s="45">
        <v>44749.953055555547</v>
      </c>
      <c r="J389" s="45">
        <v>86191.768333333341</v>
      </c>
      <c r="K389" s="45">
        <v>172932.69722222225</v>
      </c>
      <c r="L389" s="23">
        <v>495042.40277777775</v>
      </c>
      <c r="M389" s="69">
        <v>643899.75</v>
      </c>
      <c r="N389" s="68">
        <v>643899.75</v>
      </c>
    </row>
    <row r="390" spans="2:14" x14ac:dyDescent="0.3">
      <c r="B390" s="3" t="s">
        <v>464</v>
      </c>
      <c r="C390" s="23">
        <v>6383.0063333333337</v>
      </c>
      <c r="D390" s="23">
        <v>10406.012909090909</v>
      </c>
      <c r="E390" s="23">
        <v>13518.437</v>
      </c>
      <c r="F390" s="23">
        <v>15507.228069444443</v>
      </c>
      <c r="G390" s="23">
        <v>22335.09375</v>
      </c>
      <c r="H390" s="45">
        <v>25529.756541666666</v>
      </c>
      <c r="I390" s="45">
        <v>42219.774583333332</v>
      </c>
      <c r="J390" s="45">
        <v>70605.238055555572</v>
      </c>
      <c r="K390" s="45">
        <v>173914.48583333331</v>
      </c>
      <c r="L390" s="23" t="s">
        <v>704</v>
      </c>
      <c r="M390" s="69" t="s">
        <v>704</v>
      </c>
      <c r="N390" s="68" t="s">
        <v>704</v>
      </c>
    </row>
    <row r="391" spans="2:14" x14ac:dyDescent="0.3">
      <c r="B391" s="3" t="s">
        <v>465</v>
      </c>
      <c r="C391" s="23">
        <v>5212.1775595238096</v>
      </c>
      <c r="D391" s="23">
        <v>5202.2979166666673</v>
      </c>
      <c r="E391" s="23">
        <v>6859.8478125000011</v>
      </c>
      <c r="F391" s="23">
        <v>8609.3333333333321</v>
      </c>
      <c r="G391" s="23">
        <v>11747.698452380953</v>
      </c>
      <c r="H391" s="45">
        <v>13999.730119047623</v>
      </c>
      <c r="I391" s="45">
        <v>17391.966190476192</v>
      </c>
      <c r="J391" s="45">
        <v>29455.86583333333</v>
      </c>
      <c r="K391" s="45">
        <v>76971.871250000011</v>
      </c>
      <c r="L391" s="23">
        <v>275400.55627777783</v>
      </c>
      <c r="M391" s="69">
        <v>444558.065</v>
      </c>
      <c r="N391" s="68">
        <v>444558.065</v>
      </c>
    </row>
    <row r="392" spans="2:14" x14ac:dyDescent="0.3">
      <c r="B392" s="29" t="s">
        <v>191</v>
      </c>
      <c r="C392" s="43">
        <f>+SUMPRODUCT(C393:C397,'III. Empleo'!C393:C397)/'III. Empleo'!C392</f>
        <v>8564.4599931693283</v>
      </c>
      <c r="D392" s="43">
        <f>+SUMPRODUCT(D393:D397,'III. Empleo'!D393:D397)/'III. Empleo'!D392</f>
        <v>11490.143146171975</v>
      </c>
      <c r="E392" s="43">
        <f>+SUMPRODUCT(E393:E397,'III. Empleo'!E393:E397)/'III. Empleo'!E392</f>
        <v>16246.064090673908</v>
      </c>
      <c r="F392" s="43">
        <f>+SUMPRODUCT(F393:F397,'III. Empleo'!F393:F397)/'III. Empleo'!F392</f>
        <v>21727.013110740696</v>
      </c>
      <c r="G392" s="43">
        <f>+SUMPRODUCT(G393:G397,'III. Empleo'!G393:G397)/'III. Empleo'!G392</f>
        <v>28756.134627247397</v>
      </c>
      <c r="H392" s="56">
        <f>+SUMPRODUCT(H393:H397,'III. Empleo'!H393:H397)/'III. Empleo'!H392</f>
        <v>34018.732290912849</v>
      </c>
      <c r="I392" s="56">
        <f>+SUMPRODUCT(I393:I397,'III. Empleo'!I393:I397)/'III. Empleo'!I392</f>
        <v>54447.683130141144</v>
      </c>
      <c r="J392" s="56">
        <f>+SUMPRODUCT(J393:J397,'III. Empleo'!J393:J397)/'III. Empleo'!J392</f>
        <v>96115.860744953156</v>
      </c>
      <c r="K392" s="56">
        <f>+SUMPRODUCT(K393:K397,'III. Empleo'!K393:K397)/'III. Empleo'!K392</f>
        <v>203068.65058341043</v>
      </c>
      <c r="L392" s="43">
        <f>+SUMPRODUCT(L393:L397,'III. Empleo'!L393:L397)/'III. Empleo'!L392</f>
        <v>516372.3641403885</v>
      </c>
      <c r="M392" s="43">
        <v>695672.78791666671</v>
      </c>
      <c r="N392" s="82">
        <v>695672.78791666671</v>
      </c>
    </row>
    <row r="393" spans="2:14" x14ac:dyDescent="0.3">
      <c r="B393" s="3" t="s">
        <v>466</v>
      </c>
      <c r="C393" s="23">
        <v>7450.2586111111113</v>
      </c>
      <c r="D393" s="23">
        <v>9911.8644444444453</v>
      </c>
      <c r="E393" s="23">
        <v>16787.834074074075</v>
      </c>
      <c r="F393" s="23">
        <v>25084.516388888889</v>
      </c>
      <c r="G393" s="23">
        <v>35168.765185185192</v>
      </c>
      <c r="H393" s="45">
        <v>54307.053333333322</v>
      </c>
      <c r="I393" s="45">
        <v>79078.708518518513</v>
      </c>
      <c r="J393" s="45">
        <v>159141.32122685187</v>
      </c>
      <c r="K393" s="45">
        <v>329791.96537037037</v>
      </c>
      <c r="L393" s="23">
        <v>556798.34991666675</v>
      </c>
      <c r="M393" s="69">
        <v>649360.28500000003</v>
      </c>
      <c r="N393" s="68">
        <v>649360.28500000003</v>
      </c>
    </row>
    <row r="394" spans="2:14" x14ac:dyDescent="0.3">
      <c r="B394" s="3" t="s">
        <v>467</v>
      </c>
      <c r="C394" s="23">
        <v>10607.845180555556</v>
      </c>
      <c r="D394" s="23">
        <v>15190.943495726497</v>
      </c>
      <c r="E394" s="23">
        <v>19736.005550543025</v>
      </c>
      <c r="F394" s="23">
        <v>24999.437164502164</v>
      </c>
      <c r="G394" s="23">
        <v>30664.619195338</v>
      </c>
      <c r="H394" s="45">
        <v>28492.415531609196</v>
      </c>
      <c r="I394" s="45">
        <v>50077.503923440061</v>
      </c>
      <c r="J394" s="45">
        <v>85197.465206298337</v>
      </c>
      <c r="K394" s="45">
        <v>177632.318887111</v>
      </c>
      <c r="L394" s="23">
        <v>532515.85397683573</v>
      </c>
      <c r="M394" s="69">
        <v>763665.11482758634</v>
      </c>
      <c r="N394" s="68">
        <v>763665.11482758634</v>
      </c>
    </row>
    <row r="395" spans="2:14" x14ac:dyDescent="0.3">
      <c r="B395" s="3" t="s">
        <v>468</v>
      </c>
      <c r="C395" s="23">
        <v>5691.6808333333329</v>
      </c>
      <c r="D395" s="23">
        <v>8919.0466666666671</v>
      </c>
      <c r="E395" s="23">
        <v>12457.139000000001</v>
      </c>
      <c r="F395" s="23">
        <v>18758.158958333337</v>
      </c>
      <c r="G395" s="23">
        <v>22963.282916666667</v>
      </c>
      <c r="H395" s="45">
        <v>28874.475166666671</v>
      </c>
      <c r="I395" s="45">
        <v>48401.330666666669</v>
      </c>
      <c r="J395" s="45">
        <v>90712.891083333336</v>
      </c>
      <c r="K395" s="45">
        <v>237301.23270833329</v>
      </c>
      <c r="L395" s="23">
        <v>686282.99888888898</v>
      </c>
      <c r="M395" s="69" t="s">
        <v>704</v>
      </c>
      <c r="N395" s="68" t="s">
        <v>704</v>
      </c>
    </row>
    <row r="396" spans="2:14" x14ac:dyDescent="0.3">
      <c r="B396" s="3" t="s">
        <v>469</v>
      </c>
      <c r="C396" s="23">
        <v>7797.2366969696968</v>
      </c>
      <c r="D396" s="23">
        <v>9883.9854537037045</v>
      </c>
      <c r="E396" s="23">
        <v>12593.444833333329</v>
      </c>
      <c r="F396" s="23">
        <v>17504.903106060607</v>
      </c>
      <c r="G396" s="23">
        <v>25049.320106060604</v>
      </c>
      <c r="H396" s="45">
        <v>33286.451621212131</v>
      </c>
      <c r="I396" s="45">
        <v>54595.896337232007</v>
      </c>
      <c r="J396" s="45">
        <v>95875.475072039058</v>
      </c>
      <c r="K396" s="45">
        <v>230206.70849358977</v>
      </c>
      <c r="L396" s="23">
        <v>638454.20905219787</v>
      </c>
      <c r="M396" s="69">
        <v>876945.39857142861</v>
      </c>
      <c r="N396" s="68">
        <v>876945.39857142861</v>
      </c>
    </row>
    <row r="397" spans="2:14" x14ac:dyDescent="0.3">
      <c r="B397" s="3" t="s">
        <v>475</v>
      </c>
      <c r="C397" s="23">
        <v>8307.7196666666678</v>
      </c>
      <c r="D397" s="23">
        <v>10312.652991758243</v>
      </c>
      <c r="E397" s="23">
        <v>14294.779793123542</v>
      </c>
      <c r="F397" s="23">
        <v>17465.02503030303</v>
      </c>
      <c r="G397" s="23">
        <v>24991.430272727277</v>
      </c>
      <c r="H397" s="45">
        <v>35083.23581481482</v>
      </c>
      <c r="I397" s="45">
        <v>49730.149493589743</v>
      </c>
      <c r="J397" s="45">
        <v>82761.996927350425</v>
      </c>
      <c r="K397" s="45">
        <v>143048.24019444443</v>
      </c>
      <c r="L397" s="23">
        <v>330507.01030330878</v>
      </c>
      <c r="M397" s="69">
        <v>407401.3811764706</v>
      </c>
      <c r="N397" s="68">
        <v>407401.3811764706</v>
      </c>
    </row>
    <row r="398" spans="2:14" x14ac:dyDescent="0.3">
      <c r="B398" s="29" t="s">
        <v>192</v>
      </c>
      <c r="C398" s="43">
        <f>+SUMPRODUCT(C399:C406,'III. Empleo'!C399:C406)/'III. Empleo'!C398</f>
        <v>7321.8145274711578</v>
      </c>
      <c r="D398" s="43">
        <f>+SUMPRODUCT(D399:D406,'III. Empleo'!D399:D406)/'III. Empleo'!D398</f>
        <v>9977.3325302070407</v>
      </c>
      <c r="E398" s="43">
        <f>+SUMPRODUCT(E399:E406,'III. Empleo'!E399:E406)/'III. Empleo'!E398</f>
        <v>13257.395152112642</v>
      </c>
      <c r="F398" s="43">
        <f>+SUMPRODUCT(F399:F406,'III. Empleo'!F399:F406)/'III. Empleo'!F398</f>
        <v>16605.46490746555</v>
      </c>
      <c r="G398" s="43">
        <f>+SUMPRODUCT(G399:G406,'III. Empleo'!G399:G406)/'III. Empleo'!G398</f>
        <v>21211.763811680565</v>
      </c>
      <c r="H398" s="56">
        <f>+SUMPRODUCT(H399:H406,'III. Empleo'!H399:H406)/'III. Empleo'!H398</f>
        <v>28006.885405784386</v>
      </c>
      <c r="I398" s="56">
        <f>+SUMPRODUCT(I399:I406,'III. Empleo'!I399:I406)/'III. Empleo'!I398</f>
        <v>45446.197369106158</v>
      </c>
      <c r="J398" s="56">
        <f>+SUMPRODUCT(J399:J406,'III. Empleo'!J399:J406)/'III. Empleo'!J398</f>
        <v>80967.273468803745</v>
      </c>
      <c r="K398" s="56">
        <f>+SUMPRODUCT(K399:K406,'III. Empleo'!K399:K406)/'III. Empleo'!K398</f>
        <v>184460.06444163815</v>
      </c>
      <c r="L398" s="43">
        <f>+SUMPRODUCT(L399:L406,'III. Empleo'!L399:L406)/'III. Empleo'!L398</f>
        <v>484643.80906096695</v>
      </c>
      <c r="M398" s="43">
        <f>+SUMPRODUCT(M399:M406,'III. Empleo'!M399:M406)/'III. Empleo'!M398</f>
        <v>645659.61480769224</v>
      </c>
      <c r="N398" s="82">
        <f>+SUMPRODUCT(N399:N406,'III. Empleo'!N399:N406)/'III. Empleo'!N398</f>
        <v>645659.61480769224</v>
      </c>
    </row>
    <row r="399" spans="2:14" x14ac:dyDescent="0.3">
      <c r="B399" s="3" t="s">
        <v>477</v>
      </c>
      <c r="C399" s="23">
        <v>7539.4253869047607</v>
      </c>
      <c r="D399" s="23">
        <v>9030.7438095238085</v>
      </c>
      <c r="E399" s="23">
        <v>12156.843293650791</v>
      </c>
      <c r="F399" s="23">
        <v>15983.384722222219</v>
      </c>
      <c r="G399" s="23">
        <v>26559.177261904759</v>
      </c>
      <c r="H399" s="45">
        <v>34828.004999999997</v>
      </c>
      <c r="I399" s="45">
        <v>62130.186309523815</v>
      </c>
      <c r="J399" s="45">
        <v>105702.56674603175</v>
      </c>
      <c r="K399" s="45">
        <v>286984.08070601849</v>
      </c>
      <c r="L399" s="23">
        <v>756820.17771825392</v>
      </c>
      <c r="M399" s="69">
        <v>1050797.8083333333</v>
      </c>
      <c r="N399" s="68">
        <v>1050797.8083333333</v>
      </c>
    </row>
    <row r="400" spans="2:14" x14ac:dyDescent="0.3">
      <c r="B400" s="3" t="s">
        <v>478</v>
      </c>
      <c r="C400" s="23">
        <v>8452.7587500000009</v>
      </c>
      <c r="D400" s="23">
        <v>11429.612281746033</v>
      </c>
      <c r="E400" s="23">
        <v>14874.556805555554</v>
      </c>
      <c r="F400" s="23">
        <v>16797.088333333333</v>
      </c>
      <c r="G400" s="23">
        <v>20784.903206349209</v>
      </c>
      <c r="H400" s="45">
        <v>25199.271250000002</v>
      </c>
      <c r="I400" s="45">
        <v>35412.761333333336</v>
      </c>
      <c r="J400" s="45">
        <v>62245.868000000009</v>
      </c>
      <c r="K400" s="45">
        <v>138212.42970833334</v>
      </c>
      <c r="L400" s="23">
        <v>463023.63097222219</v>
      </c>
      <c r="M400" s="69">
        <v>560475.84</v>
      </c>
      <c r="N400" s="68">
        <v>560475.84</v>
      </c>
    </row>
    <row r="401" spans="2:14" x14ac:dyDescent="0.3">
      <c r="B401" s="3" t="s">
        <v>479</v>
      </c>
      <c r="C401" s="23">
        <v>10502.123749999999</v>
      </c>
      <c r="D401" s="23">
        <v>13259.545248015873</v>
      </c>
      <c r="E401" s="23">
        <v>18357.754627976188</v>
      </c>
      <c r="F401" s="23">
        <v>25588.058809523816</v>
      </c>
      <c r="G401" s="23">
        <v>15778.307643097642</v>
      </c>
      <c r="H401" s="45">
        <v>27778.817983198514</v>
      </c>
      <c r="I401" s="45">
        <v>45769.504182539677</v>
      </c>
      <c r="J401" s="45">
        <v>79493.876553932176</v>
      </c>
      <c r="K401" s="45">
        <v>201395.40961111113</v>
      </c>
      <c r="L401" s="23">
        <v>579306.61427083344</v>
      </c>
      <c r="M401" s="69">
        <v>764607.84888888896</v>
      </c>
      <c r="N401" s="68">
        <v>764607.84888888896</v>
      </c>
    </row>
    <row r="402" spans="2:14" x14ac:dyDescent="0.3">
      <c r="B402" s="3" t="s">
        <v>480</v>
      </c>
      <c r="C402" s="23">
        <v>3907.2060669515668</v>
      </c>
      <c r="D402" s="23">
        <v>5727.0823472222219</v>
      </c>
      <c r="E402" s="23">
        <v>8399.5078935185156</v>
      </c>
      <c r="F402" s="23">
        <v>11028.260092592593</v>
      </c>
      <c r="G402" s="23">
        <v>32534.091964285708</v>
      </c>
      <c r="H402" s="45">
        <v>40327.807619047613</v>
      </c>
      <c r="I402" s="45">
        <v>71996.368690476185</v>
      </c>
      <c r="J402" s="45">
        <v>118410.7651190476</v>
      </c>
      <c r="K402" s="45">
        <v>261091.36051587304</v>
      </c>
      <c r="L402" s="23">
        <v>689217.01316666661</v>
      </c>
      <c r="M402" s="69">
        <v>896872.74399999995</v>
      </c>
      <c r="N402" s="68">
        <v>896872.74399999995</v>
      </c>
    </row>
    <row r="403" spans="2:14" x14ac:dyDescent="0.3">
      <c r="B403" s="3" t="s">
        <v>481</v>
      </c>
      <c r="C403" s="23">
        <v>6244.5746388888901</v>
      </c>
      <c r="D403" s="23">
        <v>7640.1173055555555</v>
      </c>
      <c r="E403" s="23">
        <v>9736.0935416666671</v>
      </c>
      <c r="F403" s="23">
        <v>11996.491547619049</v>
      </c>
      <c r="G403" s="23">
        <v>14292.289642857146</v>
      </c>
      <c r="H403" s="45">
        <v>21307.976726190474</v>
      </c>
      <c r="I403" s="45">
        <v>40693.21163888889</v>
      </c>
      <c r="J403" s="45">
        <v>80275.888999999996</v>
      </c>
      <c r="K403" s="45">
        <v>143642.20802777776</v>
      </c>
      <c r="L403" s="23">
        <v>385192.28759920638</v>
      </c>
      <c r="M403" s="69">
        <v>610499.18000000005</v>
      </c>
      <c r="N403" s="68">
        <v>610499.18000000005</v>
      </c>
    </row>
    <row r="404" spans="2:14" x14ac:dyDescent="0.3">
      <c r="B404" s="3" t="s">
        <v>483</v>
      </c>
      <c r="C404" s="23">
        <v>8189.4215046296295</v>
      </c>
      <c r="D404" s="23">
        <v>11091.785416666666</v>
      </c>
      <c r="E404" s="23">
        <v>15024.752708333335</v>
      </c>
      <c r="F404" s="23">
        <v>20589.792946428573</v>
      </c>
      <c r="G404" s="23">
        <v>27761.914484126988</v>
      </c>
      <c r="H404" s="45">
        <v>33546.366666666676</v>
      </c>
      <c r="I404" s="45">
        <v>47479.145277777781</v>
      </c>
      <c r="J404" s="45">
        <v>74689.342777777783</v>
      </c>
      <c r="K404" s="45">
        <v>151592.88458333336</v>
      </c>
      <c r="L404" s="23">
        <v>388311.89263888885</v>
      </c>
      <c r="M404" s="69">
        <v>541726.86</v>
      </c>
      <c r="N404" s="68">
        <v>541726.86</v>
      </c>
    </row>
    <row r="405" spans="2:14" x14ac:dyDescent="0.3">
      <c r="B405" s="3" t="s">
        <v>484</v>
      </c>
      <c r="C405" s="23">
        <v>5576.1933630952381</v>
      </c>
      <c r="D405" s="23">
        <v>7494.216815476193</v>
      </c>
      <c r="E405" s="23">
        <v>9341.9406249999993</v>
      </c>
      <c r="F405" s="23">
        <v>10308.745222222222</v>
      </c>
      <c r="G405" s="23">
        <v>10943.444659090908</v>
      </c>
      <c r="H405" s="45">
        <v>12820.849444444444</v>
      </c>
      <c r="I405" s="45">
        <v>17209.296565170942</v>
      </c>
      <c r="J405" s="45">
        <v>33761.86111447811</v>
      </c>
      <c r="K405" s="45">
        <v>87241.977625</v>
      </c>
      <c r="L405" s="23">
        <v>195047.18553009257</v>
      </c>
      <c r="M405" s="69">
        <v>183503.32</v>
      </c>
      <c r="N405" s="68">
        <v>183503.32</v>
      </c>
    </row>
    <row r="406" spans="2:14" x14ac:dyDescent="0.3">
      <c r="B406" s="3" t="s">
        <v>485</v>
      </c>
      <c r="C406" s="23">
        <v>8629.4032314814813</v>
      </c>
      <c r="D406" s="23">
        <v>12001.530518518519</v>
      </c>
      <c r="E406" s="23">
        <v>16788.448439814812</v>
      </c>
      <c r="F406" s="23">
        <v>22512.010092592594</v>
      </c>
      <c r="G406" s="23">
        <v>29231.485092592597</v>
      </c>
      <c r="H406" s="45">
        <v>38897.852886904759</v>
      </c>
      <c r="I406" s="45">
        <v>61052.090595238107</v>
      </c>
      <c r="J406" s="45">
        <v>106530.95519179896</v>
      </c>
      <c r="K406" s="45">
        <v>210973.9627396978</v>
      </c>
      <c r="L406" s="23">
        <v>520525.59743287036</v>
      </c>
      <c r="M406" s="69">
        <v>660049.07500000007</v>
      </c>
      <c r="N406" s="68">
        <v>660049.07500000007</v>
      </c>
    </row>
    <row r="407" spans="2:14" x14ac:dyDescent="0.3">
      <c r="B407" s="29" t="s">
        <v>193</v>
      </c>
      <c r="C407" s="43">
        <v>5724.1057907216345</v>
      </c>
      <c r="D407" s="43">
        <f>+SUMPRODUCT(D408:D424,'III. Empleo'!D408:D424)/'III. Empleo'!D407</f>
        <v>7597.0801778599443</v>
      </c>
      <c r="E407" s="43">
        <f>+SUMPRODUCT(E408:E424,'III. Empleo'!E408:E424)/'III. Empleo'!E407</f>
        <v>9799.8195510414316</v>
      </c>
      <c r="F407" s="43">
        <f>+SUMPRODUCT(F408:F424,'III. Empleo'!F408:F424)/'III. Empleo'!F407</f>
        <v>12631.083808965883</v>
      </c>
      <c r="G407" s="43">
        <f>+SUMPRODUCT(G408:G424,'III. Empleo'!G408:G424)/'III. Empleo'!G407</f>
        <v>16895.952023197195</v>
      </c>
      <c r="H407" s="56">
        <f>+SUMPRODUCT(H408:H424,'III. Empleo'!H408:H424)/'III. Empleo'!H407</f>
        <v>24339.19199917217</v>
      </c>
      <c r="I407" s="56">
        <f>+SUMPRODUCT(I408:I424,'III. Empleo'!I408:I424)/'III. Empleo'!I407</f>
        <v>35301.773169260727</v>
      </c>
      <c r="J407" s="56">
        <f>+SUMPRODUCT(J408:J424,'III. Empleo'!J408:J424)/'III. Empleo'!J407</f>
        <v>56377.211136400183</v>
      </c>
      <c r="K407" s="56">
        <f>+SUMPRODUCT(K408:K424,'III. Empleo'!K408:K424)/'III. Empleo'!K407</f>
        <v>126024.90947364683</v>
      </c>
      <c r="L407" s="43">
        <f>+SUMPRODUCT(L408:L424,'III. Empleo'!L408:L424)/'III. Empleo'!L407</f>
        <v>433279.20015303913</v>
      </c>
      <c r="M407" s="43">
        <f>+SUMPRODUCT(M408:M424,'III. Empleo'!M408:M424)/'III. Empleo'!M407</f>
        <v>592498.06247311831</v>
      </c>
      <c r="N407" s="82">
        <f>+SUMPRODUCT(N408:N424,'III. Empleo'!N408:N424)/'III. Empleo'!N407</f>
        <v>592498.06247311831</v>
      </c>
    </row>
    <row r="408" spans="2:14" x14ac:dyDescent="0.3">
      <c r="B408" s="3" t="s">
        <v>486</v>
      </c>
      <c r="C408" s="23" t="s">
        <v>704</v>
      </c>
      <c r="D408" s="23">
        <v>5415.552083333333</v>
      </c>
      <c r="E408" s="23">
        <v>4894.927083333333</v>
      </c>
      <c r="F408" s="23">
        <v>6388.9708333333338</v>
      </c>
      <c r="G408" s="23">
        <v>7269.4375</v>
      </c>
      <c r="H408" s="45">
        <v>7269.4375</v>
      </c>
      <c r="I408" s="45">
        <v>16995.397916666665</v>
      </c>
      <c r="J408" s="45">
        <v>29594.842666666675</v>
      </c>
      <c r="K408" s="45">
        <v>51912.448757936509</v>
      </c>
      <c r="L408" s="23">
        <v>306729.84243055555</v>
      </c>
      <c r="M408" s="69">
        <v>352722.03249999997</v>
      </c>
      <c r="N408" s="68">
        <v>352722.03249999997</v>
      </c>
    </row>
    <row r="409" spans="2:14" x14ac:dyDescent="0.3">
      <c r="B409" s="3" t="s">
        <v>487</v>
      </c>
      <c r="C409" s="23">
        <v>9678.3379999999979</v>
      </c>
      <c r="D409" s="23">
        <v>12641.652166666667</v>
      </c>
      <c r="E409" s="23">
        <v>15240.261166666669</v>
      </c>
      <c r="F409" s="23">
        <v>19431.333166666667</v>
      </c>
      <c r="G409" s="23">
        <v>27784.890666666663</v>
      </c>
      <c r="H409" s="45">
        <v>41495.402333333324</v>
      </c>
      <c r="I409" s="45">
        <v>67261.630833333344</v>
      </c>
      <c r="J409" s="45">
        <v>114546.90733333332</v>
      </c>
      <c r="K409" s="45">
        <v>228408.0658333333</v>
      </c>
      <c r="L409" s="23">
        <v>829185.78708333336</v>
      </c>
      <c r="M409" s="69">
        <v>1055479.6949999998</v>
      </c>
      <c r="N409" s="68">
        <v>1055479.6949999998</v>
      </c>
    </row>
    <row r="410" spans="2:14" x14ac:dyDescent="0.3">
      <c r="B410" s="3" t="s">
        <v>488</v>
      </c>
      <c r="C410" s="23">
        <v>4546.0960974945529</v>
      </c>
      <c r="D410" s="23">
        <v>5669.5079833017999</v>
      </c>
      <c r="E410" s="23">
        <v>6837.4452294504372</v>
      </c>
      <c r="F410" s="23">
        <v>10178.059282163742</v>
      </c>
      <c r="G410" s="23">
        <v>14479.641262969051</v>
      </c>
      <c r="H410" s="45">
        <v>20379.290220207677</v>
      </c>
      <c r="I410" s="45">
        <v>35623.295757575761</v>
      </c>
      <c r="J410" s="45">
        <v>61381.112840909082</v>
      </c>
      <c r="K410" s="45">
        <v>157798.61345454547</v>
      </c>
      <c r="L410" s="23">
        <v>451149.93231902365</v>
      </c>
      <c r="M410" s="69">
        <v>859052.74900000007</v>
      </c>
      <c r="N410" s="68">
        <v>859052.74900000007</v>
      </c>
    </row>
    <row r="411" spans="2:14" x14ac:dyDescent="0.3">
      <c r="B411" s="3" t="s">
        <v>489</v>
      </c>
      <c r="C411" s="23">
        <v>4458.8786666666665</v>
      </c>
      <c r="D411" s="23">
        <v>7449.0860416666665</v>
      </c>
      <c r="E411" s="23">
        <v>10200.312444444444</v>
      </c>
      <c r="F411" s="23">
        <v>10999.271301587301</v>
      </c>
      <c r="G411" s="23">
        <v>13012.213690476192</v>
      </c>
      <c r="H411" s="45">
        <v>16995.733452380951</v>
      </c>
      <c r="I411" s="45">
        <v>20804.9375</v>
      </c>
      <c r="J411" s="45">
        <v>33156.06758333333</v>
      </c>
      <c r="K411" s="45">
        <v>81293.722351851859</v>
      </c>
      <c r="L411" s="23">
        <v>482689.60749999998</v>
      </c>
      <c r="M411" s="69">
        <v>620357.66666666663</v>
      </c>
      <c r="N411" s="68">
        <v>620357.66666666663</v>
      </c>
    </row>
    <row r="412" spans="2:14" x14ac:dyDescent="0.3">
      <c r="B412" s="3" t="s">
        <v>490</v>
      </c>
      <c r="C412" s="23">
        <v>5455.5763888888887</v>
      </c>
      <c r="D412" s="23">
        <v>7556.0277777777765</v>
      </c>
      <c r="E412" s="23">
        <v>9889.5555555555566</v>
      </c>
      <c r="F412" s="23">
        <v>13498.777777777779</v>
      </c>
      <c r="G412" s="23">
        <v>18453.395833333332</v>
      </c>
      <c r="H412" s="45">
        <v>28426.847222222223</v>
      </c>
      <c r="I412" s="45">
        <v>40402.67060019842</v>
      </c>
      <c r="J412" s="45">
        <v>67937.623809523808</v>
      </c>
      <c r="K412" s="45">
        <v>208087.57622222221</v>
      </c>
      <c r="L412" s="23">
        <v>819687.54149999993</v>
      </c>
      <c r="M412" s="69">
        <v>1106019.51</v>
      </c>
      <c r="N412" s="68">
        <v>1106019.51</v>
      </c>
    </row>
    <row r="413" spans="2:14" x14ac:dyDescent="0.3">
      <c r="B413" s="3" t="s">
        <v>491</v>
      </c>
      <c r="C413" s="23">
        <v>3843.4523809523812</v>
      </c>
      <c r="D413" s="23">
        <v>5467.5099206349196</v>
      </c>
      <c r="E413" s="23">
        <v>7496.3179413179423</v>
      </c>
      <c r="F413" s="23">
        <v>8808.3321334221346</v>
      </c>
      <c r="G413" s="23">
        <v>14630.798060897439</v>
      </c>
      <c r="H413" s="45">
        <v>34283.713875000001</v>
      </c>
      <c r="I413" s="45">
        <v>32060.27629487179</v>
      </c>
      <c r="J413" s="45">
        <v>47985.487884615381</v>
      </c>
      <c r="K413" s="45">
        <v>133261.37706018516</v>
      </c>
      <c r="L413" s="23">
        <v>338838.77017195761</v>
      </c>
      <c r="M413" s="69">
        <v>515864.00444444444</v>
      </c>
      <c r="N413" s="68">
        <v>515864.00444444444</v>
      </c>
    </row>
    <row r="414" spans="2:14" x14ac:dyDescent="0.3">
      <c r="B414" s="3" t="s">
        <v>682</v>
      </c>
      <c r="C414" s="23">
        <v>7233.8314999999975</v>
      </c>
      <c r="D414" s="23">
        <v>9820.6321666666681</v>
      </c>
      <c r="E414" s="23">
        <v>12835.415222222224</v>
      </c>
      <c r="F414" s="23">
        <v>16808.114055555554</v>
      </c>
      <c r="G414" s="23">
        <v>22498.807444444446</v>
      </c>
      <c r="H414" s="45">
        <v>32761.060166666663</v>
      </c>
      <c r="I414" s="45">
        <v>47412.902555555564</v>
      </c>
      <c r="J414" s="45">
        <v>80343.277000000002</v>
      </c>
      <c r="K414" s="45">
        <v>157485.71900000001</v>
      </c>
      <c r="L414" s="23">
        <v>512581.15588888881</v>
      </c>
      <c r="M414" s="69">
        <v>526470.63</v>
      </c>
      <c r="N414" s="68">
        <v>526470.63</v>
      </c>
    </row>
    <row r="415" spans="2:14" x14ac:dyDescent="0.3">
      <c r="B415" s="3" t="s">
        <v>492</v>
      </c>
      <c r="C415" s="23">
        <v>7250.1875</v>
      </c>
      <c r="D415" s="23">
        <v>8780.5990277777764</v>
      </c>
      <c r="E415" s="23">
        <v>11007.067777777776</v>
      </c>
      <c r="F415" s="23">
        <v>14216.979027777777</v>
      </c>
      <c r="G415" s="23">
        <v>19798.918416666667</v>
      </c>
      <c r="H415" s="45">
        <v>28612.340138888885</v>
      </c>
      <c r="I415" s="45">
        <v>42029.603333333333</v>
      </c>
      <c r="J415" s="45">
        <v>62283.766250000015</v>
      </c>
      <c r="K415" s="45">
        <v>132037.9911111111</v>
      </c>
      <c r="L415" s="23">
        <v>576373.05158333329</v>
      </c>
      <c r="M415" s="69">
        <v>675505.76600000006</v>
      </c>
      <c r="N415" s="68">
        <v>675505.76600000006</v>
      </c>
    </row>
    <row r="416" spans="2:14" x14ac:dyDescent="0.3">
      <c r="B416" s="3" t="s">
        <v>493</v>
      </c>
      <c r="C416" s="23">
        <v>5548.6416666666655</v>
      </c>
      <c r="D416" s="23">
        <v>6227.0835555555559</v>
      </c>
      <c r="E416" s="23">
        <v>9920.8938888888879</v>
      </c>
      <c r="F416" s="23">
        <v>12449.678777777777</v>
      </c>
      <c r="G416" s="23">
        <v>16452.583486111111</v>
      </c>
      <c r="H416" s="45">
        <v>26978.66705555555</v>
      </c>
      <c r="I416" s="45">
        <v>38904.874583333331</v>
      </c>
      <c r="J416" s="45">
        <v>69613.069166666668</v>
      </c>
      <c r="K416" s="45">
        <v>162274.6360416667</v>
      </c>
      <c r="L416" s="23">
        <v>458743.59125</v>
      </c>
      <c r="M416" s="69">
        <v>579352.87250000006</v>
      </c>
      <c r="N416" s="68">
        <v>579352.87250000006</v>
      </c>
    </row>
    <row r="417" spans="2:14" x14ac:dyDescent="0.3">
      <c r="B417" s="3" t="s">
        <v>494</v>
      </c>
      <c r="C417" s="23">
        <v>4737.9823611111124</v>
      </c>
      <c r="D417" s="23">
        <v>6923.7264166666655</v>
      </c>
      <c r="E417" s="23">
        <v>9984.9802083333325</v>
      </c>
      <c r="F417" s="23">
        <v>13633.718333333332</v>
      </c>
      <c r="G417" s="23">
        <v>18405.611458333329</v>
      </c>
      <c r="H417" s="45">
        <v>25388.962458333335</v>
      </c>
      <c r="I417" s="45">
        <v>31860.595333333327</v>
      </c>
      <c r="J417" s="45">
        <v>41949.04305555555</v>
      </c>
      <c r="K417" s="45">
        <v>77176.158055555556</v>
      </c>
      <c r="L417" s="23">
        <v>273460.53705555556</v>
      </c>
      <c r="M417" s="69">
        <v>434034.36199999991</v>
      </c>
      <c r="N417" s="68">
        <v>434034.36199999991</v>
      </c>
    </row>
    <row r="418" spans="2:14" x14ac:dyDescent="0.3">
      <c r="B418" s="3" t="s">
        <v>495</v>
      </c>
      <c r="C418" s="23">
        <v>7290.9585714285713</v>
      </c>
      <c r="D418" s="23">
        <v>10108.395952380952</v>
      </c>
      <c r="E418" s="23">
        <v>12603.088020833333</v>
      </c>
      <c r="F418" s="23">
        <v>16344.647142857139</v>
      </c>
      <c r="G418" s="23">
        <v>20782.702318121697</v>
      </c>
      <c r="H418" s="45">
        <v>25672.743303571431</v>
      </c>
      <c r="I418" s="45">
        <v>34923.82708333333</v>
      </c>
      <c r="J418" s="45">
        <v>57607.148789682535</v>
      </c>
      <c r="K418" s="45">
        <v>99839.482063492076</v>
      </c>
      <c r="L418" s="23">
        <v>300899.01777777774</v>
      </c>
      <c r="M418" s="69">
        <v>388121.99999999994</v>
      </c>
      <c r="N418" s="68">
        <v>388121.99999999994</v>
      </c>
    </row>
    <row r="419" spans="2:14" x14ac:dyDescent="0.3">
      <c r="B419" s="3" t="s">
        <v>496</v>
      </c>
      <c r="C419" s="23">
        <v>8291.323166666667</v>
      </c>
      <c r="D419" s="23">
        <v>10910.204</v>
      </c>
      <c r="E419" s="23">
        <v>14547.157888888885</v>
      </c>
      <c r="F419" s="23">
        <v>17048.636309523808</v>
      </c>
      <c r="G419" s="23">
        <v>19272.820000000003</v>
      </c>
      <c r="H419" s="45">
        <v>23607.073217592595</v>
      </c>
      <c r="I419" s="45">
        <v>33846.074722222227</v>
      </c>
      <c r="J419" s="45">
        <v>55095.885347222218</v>
      </c>
      <c r="K419" s="45">
        <v>108661.44166666667</v>
      </c>
      <c r="L419" s="23">
        <v>296899.83763888892</v>
      </c>
      <c r="M419" s="69">
        <v>377145.05</v>
      </c>
      <c r="N419" s="68">
        <v>377145.05</v>
      </c>
    </row>
    <row r="420" spans="2:14" x14ac:dyDescent="0.3">
      <c r="B420" s="3" t="s">
        <v>497</v>
      </c>
      <c r="C420" s="23">
        <v>6265.708333333333</v>
      </c>
      <c r="D420" s="23">
        <v>9034.1072916666653</v>
      </c>
      <c r="E420" s="23">
        <v>9514.1101851851854</v>
      </c>
      <c r="F420" s="23">
        <v>11430.633680555557</v>
      </c>
      <c r="G420" s="23">
        <v>15559.156785714285</v>
      </c>
      <c r="H420" s="45">
        <v>17821.086785714288</v>
      </c>
      <c r="I420" s="45">
        <v>25991.560238095237</v>
      </c>
      <c r="J420" s="45">
        <v>38310.564285714274</v>
      </c>
      <c r="K420" s="45">
        <v>76550.797619047618</v>
      </c>
      <c r="L420" s="23">
        <v>288418.83301587304</v>
      </c>
      <c r="M420" s="69">
        <v>361985.5</v>
      </c>
      <c r="N420" s="68">
        <v>361985.5</v>
      </c>
    </row>
    <row r="421" spans="2:14" x14ac:dyDescent="0.3">
      <c r="B421" s="3" t="s">
        <v>498</v>
      </c>
      <c r="C421" s="23">
        <v>6906.2941666666666</v>
      </c>
      <c r="D421" s="23">
        <v>9193.6521250000005</v>
      </c>
      <c r="E421" s="23">
        <v>14083.758666666667</v>
      </c>
      <c r="F421" s="23">
        <v>18970.893749999996</v>
      </c>
      <c r="G421" s="23">
        <v>24376.595499999999</v>
      </c>
      <c r="H421" s="45">
        <v>30984.866833333333</v>
      </c>
      <c r="I421" s="45">
        <v>46289.668541666666</v>
      </c>
      <c r="J421" s="45">
        <v>70766.461458333317</v>
      </c>
      <c r="K421" s="45">
        <v>159634.49006944444</v>
      </c>
      <c r="L421" s="23">
        <v>494725.12916666659</v>
      </c>
      <c r="M421" s="69">
        <v>593663.25</v>
      </c>
      <c r="N421" s="68">
        <v>593663.25</v>
      </c>
    </row>
    <row r="422" spans="2:14" x14ac:dyDescent="0.3">
      <c r="B422" s="3" t="s">
        <v>499</v>
      </c>
      <c r="C422" s="23">
        <v>3169.1666666666665</v>
      </c>
      <c r="D422" s="23">
        <v>4745.833333333333</v>
      </c>
      <c r="E422" s="23">
        <v>6663.333333333333</v>
      </c>
      <c r="F422" s="23">
        <v>9066.6666666666661</v>
      </c>
      <c r="G422" s="23">
        <v>10369.333333333334</v>
      </c>
      <c r="H422" s="45">
        <v>14114.5</v>
      </c>
      <c r="I422" s="45">
        <v>20568.583333333332</v>
      </c>
      <c r="J422" s="45">
        <v>34130.5</v>
      </c>
      <c r="K422" s="45">
        <v>67070.070333333337</v>
      </c>
      <c r="L422" s="23">
        <v>359515.88861111103</v>
      </c>
      <c r="M422" s="69">
        <v>361362.20333333331</v>
      </c>
      <c r="N422" s="68">
        <v>361362.20333333331</v>
      </c>
    </row>
    <row r="423" spans="2:14" x14ac:dyDescent="0.3">
      <c r="B423" s="3" t="s">
        <v>500</v>
      </c>
      <c r="C423" s="23">
        <v>4899.034583333334</v>
      </c>
      <c r="D423" s="23">
        <v>6520.9268750000001</v>
      </c>
      <c r="E423" s="23">
        <v>9182.3477083333346</v>
      </c>
      <c r="F423" s="23">
        <v>12565.407291666665</v>
      </c>
      <c r="G423" s="23">
        <v>18798.488125</v>
      </c>
      <c r="H423" s="45">
        <v>27785.018749999992</v>
      </c>
      <c r="I423" s="45">
        <v>46509.777499999997</v>
      </c>
      <c r="J423" s="45">
        <v>79222.01708333334</v>
      </c>
      <c r="K423" s="45">
        <v>173525.18875</v>
      </c>
      <c r="L423" s="23">
        <v>543646.24131944438</v>
      </c>
      <c r="M423" s="69">
        <v>641181.52</v>
      </c>
      <c r="N423" s="68">
        <v>641181.52</v>
      </c>
    </row>
    <row r="424" spans="2:14" x14ac:dyDescent="0.3">
      <c r="B424" s="3" t="s">
        <v>501</v>
      </c>
      <c r="C424" s="23">
        <v>5174.9121825396824</v>
      </c>
      <c r="D424" s="23">
        <v>6844.9789880952376</v>
      </c>
      <c r="E424" s="23">
        <v>10445.024900793653</v>
      </c>
      <c r="F424" s="23">
        <v>13352.992738095238</v>
      </c>
      <c r="G424" s="23">
        <v>18578.808333333331</v>
      </c>
      <c r="H424" s="45">
        <v>23173.877738095238</v>
      </c>
      <c r="I424" s="45">
        <v>34660.321145833339</v>
      </c>
      <c r="J424" s="45">
        <v>56928.314880952377</v>
      </c>
      <c r="K424" s="45">
        <v>115035.98307539681</v>
      </c>
      <c r="L424" s="23">
        <v>440188.28523809527</v>
      </c>
      <c r="M424" s="69">
        <v>673833.08714285714</v>
      </c>
      <c r="N424" s="68">
        <v>673833.08714285714</v>
      </c>
    </row>
    <row r="425" spans="2:14" x14ac:dyDescent="0.3">
      <c r="B425" s="29" t="s">
        <v>194</v>
      </c>
      <c r="C425" s="43">
        <v>4420.7047415772613</v>
      </c>
      <c r="D425" s="43">
        <v>5990.8569109303426</v>
      </c>
      <c r="E425" s="43">
        <v>7953.7771072679525</v>
      </c>
      <c r="F425" s="43">
        <v>9949.8115758177009</v>
      </c>
      <c r="G425" s="43">
        <v>12603.907869528277</v>
      </c>
      <c r="H425" s="56">
        <v>17003.467710280376</v>
      </c>
      <c r="I425" s="56">
        <v>24583.397638185426</v>
      </c>
      <c r="J425" s="56">
        <v>43768.9258985903</v>
      </c>
      <c r="K425" s="56">
        <v>96584.374215466261</v>
      </c>
      <c r="L425" s="78">
        <v>290930.72065829346</v>
      </c>
      <c r="M425" s="78">
        <v>416702.02849056607</v>
      </c>
      <c r="N425" s="82">
        <v>416702.02849056607</v>
      </c>
    </row>
    <row r="426" spans="2:14" x14ac:dyDescent="0.3">
      <c r="B426" s="3" t="s">
        <v>502</v>
      </c>
      <c r="C426" s="23">
        <v>4166.0714285714284</v>
      </c>
      <c r="D426" s="23">
        <v>6578.6845238095239</v>
      </c>
      <c r="E426" s="23">
        <v>8031.541666666667</v>
      </c>
      <c r="F426" s="23">
        <v>11711.53125</v>
      </c>
      <c r="G426" s="23">
        <v>14866.017291666665</v>
      </c>
      <c r="H426" s="45">
        <v>18866.093749999996</v>
      </c>
      <c r="I426" s="45">
        <v>26373.431770833329</v>
      </c>
      <c r="J426" s="45">
        <v>45014.9375</v>
      </c>
      <c r="K426" s="45">
        <v>94614.875729166655</v>
      </c>
      <c r="L426" s="23">
        <v>148120.09712301588</v>
      </c>
      <c r="M426" s="69">
        <v>251639.66500000001</v>
      </c>
      <c r="N426" s="68">
        <v>251639.66500000001</v>
      </c>
    </row>
    <row r="427" spans="2:14" x14ac:dyDescent="0.3">
      <c r="B427" s="3" t="s">
        <v>503</v>
      </c>
      <c r="C427" s="23">
        <v>3719.7777499999997</v>
      </c>
      <c r="D427" s="23">
        <v>3816.8175000000015</v>
      </c>
      <c r="E427" s="23">
        <v>6033.3853333333345</v>
      </c>
      <c r="F427" s="23">
        <v>9605.2644999999993</v>
      </c>
      <c r="G427" s="23">
        <v>12646.159333333335</v>
      </c>
      <c r="H427" s="45">
        <v>17644.708333333336</v>
      </c>
      <c r="I427" s="45">
        <v>27480.366666666665</v>
      </c>
      <c r="J427" s="45">
        <v>45864.194166666675</v>
      </c>
      <c r="K427" s="45">
        <v>96116.471666666665</v>
      </c>
      <c r="L427" s="23">
        <v>338274.97983333335</v>
      </c>
      <c r="M427" s="69">
        <v>493187.022</v>
      </c>
      <c r="N427" s="68">
        <v>493187.022</v>
      </c>
    </row>
    <row r="428" spans="2:14" x14ac:dyDescent="0.3">
      <c r="B428" s="3" t="s">
        <v>504</v>
      </c>
      <c r="C428" s="23">
        <v>6186.9404166666645</v>
      </c>
      <c r="D428" s="23">
        <v>7917.967083333333</v>
      </c>
      <c r="E428" s="23">
        <v>9906.1574999999993</v>
      </c>
      <c r="F428" s="23">
        <v>11575.092916666666</v>
      </c>
      <c r="G428" s="23">
        <v>14221.949583333337</v>
      </c>
      <c r="H428" s="45">
        <v>18306.484375</v>
      </c>
      <c r="I428" s="45">
        <v>25594.856749999995</v>
      </c>
      <c r="J428" s="45">
        <v>37197.813249999999</v>
      </c>
      <c r="K428" s="45">
        <v>75126.401625000013</v>
      </c>
      <c r="L428" s="23">
        <v>299094.51520833332</v>
      </c>
      <c r="M428" s="69">
        <v>460399.35999999999</v>
      </c>
      <c r="N428" s="68">
        <v>460399.35999999999</v>
      </c>
    </row>
    <row r="429" spans="2:14" x14ac:dyDescent="0.3">
      <c r="B429" s="3" t="s">
        <v>505</v>
      </c>
      <c r="C429" s="23" t="s">
        <v>704</v>
      </c>
      <c r="D429" s="23">
        <v>4571.25</v>
      </c>
      <c r="E429" s="23">
        <v>4360.833333333333</v>
      </c>
      <c r="F429" s="23">
        <v>5022.5</v>
      </c>
      <c r="G429" s="23">
        <v>5022.5</v>
      </c>
      <c r="H429" s="45">
        <v>5022.5</v>
      </c>
      <c r="I429" s="45">
        <v>5022.5</v>
      </c>
      <c r="J429" s="45">
        <v>41452.777777777774</v>
      </c>
      <c r="K429" s="23" t="s">
        <v>704</v>
      </c>
      <c r="L429" s="23" t="s">
        <v>704</v>
      </c>
      <c r="M429" s="45" t="s">
        <v>704</v>
      </c>
      <c r="N429" s="68" t="s">
        <v>704</v>
      </c>
    </row>
    <row r="430" spans="2:14" x14ac:dyDescent="0.3">
      <c r="B430" s="3" t="s">
        <v>506</v>
      </c>
      <c r="C430" s="23" t="s">
        <v>704</v>
      </c>
      <c r="D430" s="23" t="s">
        <v>704</v>
      </c>
      <c r="E430" s="23" t="s">
        <v>704</v>
      </c>
      <c r="F430" s="23" t="s">
        <v>704</v>
      </c>
      <c r="G430" s="23" t="s">
        <v>704</v>
      </c>
      <c r="H430" s="45">
        <v>23267.976111111111</v>
      </c>
      <c r="I430" s="45">
        <v>27985.192708333332</v>
      </c>
      <c r="J430" s="45">
        <v>44758.687916666655</v>
      </c>
      <c r="K430" s="45">
        <v>90357.17891414139</v>
      </c>
      <c r="L430" s="23">
        <v>312296.66666666669</v>
      </c>
      <c r="M430" s="69">
        <v>381054.16666666669</v>
      </c>
      <c r="N430" s="68">
        <v>381054.16666666669</v>
      </c>
    </row>
    <row r="431" spans="2:14" x14ac:dyDescent="0.3">
      <c r="B431" s="3" t="s">
        <v>507</v>
      </c>
      <c r="C431" s="23">
        <v>6555.4364583333336</v>
      </c>
      <c r="D431" s="23">
        <v>7633.8262083333348</v>
      </c>
      <c r="E431" s="23">
        <v>8063.5264166666675</v>
      </c>
      <c r="F431" s="23">
        <v>8516.6931309523789</v>
      </c>
      <c r="G431" s="23">
        <v>9484.9498809523811</v>
      </c>
      <c r="H431" s="45">
        <v>11763.589999999998</v>
      </c>
      <c r="I431" s="45">
        <v>17216.347952380955</v>
      </c>
      <c r="J431" s="45">
        <v>30876.338666666674</v>
      </c>
      <c r="K431" s="45">
        <v>53579.771071428571</v>
      </c>
      <c r="L431" s="23">
        <v>232425.16979166665</v>
      </c>
      <c r="M431" s="69">
        <v>395758.41500000004</v>
      </c>
      <c r="N431" s="68">
        <v>395758.41500000004</v>
      </c>
    </row>
    <row r="432" spans="2:14" x14ac:dyDescent="0.3">
      <c r="B432" s="3" t="s">
        <v>508</v>
      </c>
      <c r="C432" s="23" t="s">
        <v>704</v>
      </c>
      <c r="D432" s="23" t="s">
        <v>704</v>
      </c>
      <c r="E432" s="23" t="s">
        <v>704</v>
      </c>
      <c r="F432" s="23" t="s">
        <v>704</v>
      </c>
      <c r="G432" s="23" t="s">
        <v>704</v>
      </c>
      <c r="H432" s="23" t="s">
        <v>704</v>
      </c>
      <c r="I432" s="23" t="s">
        <v>704</v>
      </c>
      <c r="J432" s="23" t="s">
        <v>704</v>
      </c>
      <c r="K432" s="45">
        <v>198242.06583333333</v>
      </c>
      <c r="L432" s="23">
        <v>386860.14041666663</v>
      </c>
      <c r="M432" s="69">
        <v>576030</v>
      </c>
      <c r="N432" s="68">
        <v>576030</v>
      </c>
    </row>
    <row r="433" spans="2:14" x14ac:dyDescent="0.3">
      <c r="B433" s="3" t="s">
        <v>509</v>
      </c>
      <c r="C433" s="23">
        <v>3292.729171296296</v>
      </c>
      <c r="D433" s="23">
        <v>4928.7190624999994</v>
      </c>
      <c r="E433" s="23">
        <v>7337.2764583333337</v>
      </c>
      <c r="F433" s="23">
        <v>7750.7205208333326</v>
      </c>
      <c r="G433" s="23">
        <v>10673.763715277779</v>
      </c>
      <c r="H433" s="45">
        <v>14930.703645833326</v>
      </c>
      <c r="I433" s="45">
        <v>20045.168333333331</v>
      </c>
      <c r="J433" s="45">
        <v>34262.212028769842</v>
      </c>
      <c r="K433" s="45">
        <v>90151.295173160193</v>
      </c>
      <c r="L433" s="23">
        <v>335441.13275613281</v>
      </c>
      <c r="M433" s="69">
        <v>481728.42857142858</v>
      </c>
      <c r="N433" s="68">
        <v>481728.42857142858</v>
      </c>
    </row>
    <row r="434" spans="2:14" x14ac:dyDescent="0.3">
      <c r="B434" s="3" t="s">
        <v>510</v>
      </c>
      <c r="C434" s="23">
        <v>4909.6752893518524</v>
      </c>
      <c r="D434" s="23">
        <v>6764.0655555555568</v>
      </c>
      <c r="E434" s="23">
        <v>9184.5234907407394</v>
      </c>
      <c r="F434" s="23">
        <v>11640.515416666667</v>
      </c>
      <c r="G434" s="23">
        <v>12541.950416666668</v>
      </c>
      <c r="H434" s="45">
        <v>15534.996000000005</v>
      </c>
      <c r="I434" s="45">
        <v>24121.705166666663</v>
      </c>
      <c r="J434" s="45">
        <v>48704.222268518526</v>
      </c>
      <c r="K434" s="45">
        <v>111791.78152777778</v>
      </c>
      <c r="L434" s="23">
        <v>245503.80927083336</v>
      </c>
      <c r="M434" s="69">
        <v>405323.5625</v>
      </c>
      <c r="N434" s="68">
        <v>405323.5625</v>
      </c>
    </row>
    <row r="435" spans="2:14" x14ac:dyDescent="0.3">
      <c r="B435" s="3" t="s">
        <v>511</v>
      </c>
      <c r="C435" s="23">
        <v>3054.1666666666665</v>
      </c>
      <c r="D435" s="23">
        <v>2681.818181818182</v>
      </c>
      <c r="E435" s="23">
        <v>7019.166666666667</v>
      </c>
      <c r="F435" s="23">
        <v>7712.1212121212129</v>
      </c>
      <c r="G435" s="23">
        <v>10319.444444444443</v>
      </c>
      <c r="H435" s="45">
        <v>28935.041666666668</v>
      </c>
      <c r="I435" s="45">
        <v>43491.125</v>
      </c>
      <c r="J435" s="45">
        <v>48540.722222222226</v>
      </c>
      <c r="K435" s="45">
        <v>130120.25</v>
      </c>
      <c r="L435" s="23">
        <v>269352.92207792209</v>
      </c>
      <c r="M435" s="69">
        <v>296369.04857142852</v>
      </c>
      <c r="N435" s="68">
        <v>296369.04857142852</v>
      </c>
    </row>
    <row r="436" spans="2:14" x14ac:dyDescent="0.3">
      <c r="B436" s="29" t="s">
        <v>195</v>
      </c>
      <c r="C436" s="43">
        <f>+SUMPRODUCT(C437:C440,'III. Empleo'!C437:C440)/'III. Empleo'!C436</f>
        <v>8618.79897274633</v>
      </c>
      <c r="D436" s="43">
        <f>+SUMPRODUCT(D437:D440,'III. Empleo'!D437:D440)/'III. Empleo'!D436</f>
        <v>11924.315057813912</v>
      </c>
      <c r="E436" s="43">
        <f>+SUMPRODUCT(E437:E440,'III. Empleo'!E437:E440)/'III. Empleo'!E436</f>
        <v>15922.036448435505</v>
      </c>
      <c r="F436" s="43">
        <f>+SUMPRODUCT(F437:F440,'III. Empleo'!F437:F440)/'III. Empleo'!F436</f>
        <v>21206.4427125</v>
      </c>
      <c r="G436" s="43">
        <f>+SUMPRODUCT(G437:G440,'III. Empleo'!G437:G440)/'III. Empleo'!G436</f>
        <v>28956.746379015123</v>
      </c>
      <c r="H436" s="56">
        <f>+SUMPRODUCT(H437:H440,'III. Empleo'!H437:H440)/'III. Empleo'!H436</f>
        <v>37560.790983268984</v>
      </c>
      <c r="I436" s="56">
        <f>+SUMPRODUCT(I437:I440,'III. Empleo'!I437:I440)/'III. Empleo'!I436</f>
        <v>51460.018554348142</v>
      </c>
      <c r="J436" s="56">
        <f>+SUMPRODUCT(J437:J440,'III. Empleo'!J437:J440)/'III. Empleo'!J436</f>
        <v>81241.087853724966</v>
      </c>
      <c r="K436" s="56">
        <f>+SUMPRODUCT(K437:K440,'III. Empleo'!K437:K440)/'III. Empleo'!K436</f>
        <v>168815.72782358259</v>
      </c>
      <c r="L436" s="43">
        <f>+SUMPRODUCT(L437:L440,'III. Empleo'!L437:L440)/'III. Empleo'!L436</f>
        <v>533445.89503158629</v>
      </c>
      <c r="M436" s="43">
        <f>+SUMPRODUCT(M437:M440,'III. Empleo'!M437:M440)/'III. Empleo'!M436</f>
        <v>686667.24400000006</v>
      </c>
      <c r="N436" s="82">
        <f>+SUMPRODUCT(N437:N440,'III. Empleo'!N437:N440)/'III. Empleo'!N436</f>
        <v>686667.24400000006</v>
      </c>
    </row>
    <row r="437" spans="2:14" x14ac:dyDescent="0.3">
      <c r="B437" s="3" t="s">
        <v>512</v>
      </c>
      <c r="C437" s="23">
        <v>10886.272500000001</v>
      </c>
      <c r="D437" s="23">
        <v>15118.191944444445</v>
      </c>
      <c r="E437" s="23">
        <v>18436.592708333334</v>
      </c>
      <c r="F437" s="23">
        <v>21280.514999999996</v>
      </c>
      <c r="G437" s="23">
        <v>27647.421166666663</v>
      </c>
      <c r="H437" s="45">
        <v>37943.996500000001</v>
      </c>
      <c r="I437" s="45">
        <v>56411.457638888889</v>
      </c>
      <c r="J437" s="45">
        <v>101638.84416666666</v>
      </c>
      <c r="K437" s="45">
        <v>210144.11715277782</v>
      </c>
      <c r="L437" s="23">
        <v>510241.2674999999</v>
      </c>
      <c r="M437" s="69">
        <v>645054.3666666667</v>
      </c>
      <c r="N437" s="68">
        <v>645054.3666666667</v>
      </c>
    </row>
    <row r="438" spans="2:14" x14ac:dyDescent="0.3">
      <c r="B438" s="3" t="s">
        <v>513</v>
      </c>
      <c r="C438" s="23">
        <v>7503.3702777777771</v>
      </c>
      <c r="D438" s="23">
        <v>10681.292555555558</v>
      </c>
      <c r="E438" s="23">
        <v>14102.230416666671</v>
      </c>
      <c r="F438" s="23">
        <v>18835.071583333334</v>
      </c>
      <c r="G438" s="23">
        <v>24248.180000000004</v>
      </c>
      <c r="H438" s="45">
        <v>33063.299333333336</v>
      </c>
      <c r="I438" s="45">
        <v>47648.748583333334</v>
      </c>
      <c r="J438" s="45">
        <v>77047.754666666675</v>
      </c>
      <c r="K438" s="45">
        <v>165688.72202777778</v>
      </c>
      <c r="L438" s="23">
        <v>550156.66204166668</v>
      </c>
      <c r="M438" s="69">
        <v>615296.95250000001</v>
      </c>
      <c r="N438" s="68">
        <v>615296.95250000001</v>
      </c>
    </row>
    <row r="439" spans="2:14" x14ac:dyDescent="0.3">
      <c r="B439" s="3" t="s">
        <v>514</v>
      </c>
      <c r="C439" s="23">
        <v>8047.2670039682525</v>
      </c>
      <c r="D439" s="23">
        <v>10442.278166666665</v>
      </c>
      <c r="E439" s="23">
        <v>15441.385666666663</v>
      </c>
      <c r="F439" s="23">
        <v>21350.903333333335</v>
      </c>
      <c r="G439" s="23">
        <v>28143.574694444451</v>
      </c>
      <c r="H439" s="45">
        <v>31847.067361111109</v>
      </c>
      <c r="I439" s="45">
        <v>38360.479553571429</v>
      </c>
      <c r="J439" s="45">
        <v>57385.822395833333</v>
      </c>
      <c r="K439" s="45">
        <v>113338.00520833333</v>
      </c>
      <c r="L439" s="23">
        <v>381544.14574074076</v>
      </c>
      <c r="M439" s="69">
        <v>559552.70000000007</v>
      </c>
      <c r="N439" s="68">
        <v>559552.70000000007</v>
      </c>
    </row>
    <row r="440" spans="2:14" x14ac:dyDescent="0.3">
      <c r="B440" s="3" t="s">
        <v>515</v>
      </c>
      <c r="C440" s="23">
        <v>9078.2710119047606</v>
      </c>
      <c r="D440" s="23">
        <v>12935.572222222225</v>
      </c>
      <c r="E440" s="23">
        <v>16533.480595238096</v>
      </c>
      <c r="F440" s="23">
        <v>22660.37428571429</v>
      </c>
      <c r="G440" s="23">
        <v>34169.70932539682</v>
      </c>
      <c r="H440" s="45">
        <v>46661.910416666658</v>
      </c>
      <c r="I440" s="45">
        <v>65428.356547619063</v>
      </c>
      <c r="J440" s="45">
        <v>101102.47519345237</v>
      </c>
      <c r="K440" s="45">
        <v>203971.69340656567</v>
      </c>
      <c r="L440" s="23">
        <v>697377.76546064811</v>
      </c>
      <c r="M440" s="69">
        <v>859372.87666666659</v>
      </c>
      <c r="N440" s="68">
        <v>859372.87666666659</v>
      </c>
    </row>
    <row r="441" spans="2:14" x14ac:dyDescent="0.3">
      <c r="B441" s="29" t="s">
        <v>196</v>
      </c>
      <c r="C441" s="43">
        <f>+SUMPRODUCT(C442:C448,'III. Empleo'!C442:C448)/'III. Empleo'!C441</f>
        <v>6557.149182548661</v>
      </c>
      <c r="D441" s="43">
        <f>+SUMPRODUCT(D442:D448,'III. Empleo'!D442:D448)/'III. Empleo'!D441</f>
        <v>9079.9608878584404</v>
      </c>
      <c r="E441" s="43">
        <f>+SUMPRODUCT(E442:E448,'III. Empleo'!E442:E448)/'III. Empleo'!E441</f>
        <v>11704.687580027756</v>
      </c>
      <c r="F441" s="43">
        <f>+SUMPRODUCT(F442:F448,'III. Empleo'!F442:F448)/'III. Empleo'!F441</f>
        <v>14122.187177704818</v>
      </c>
      <c r="G441" s="43">
        <f>+SUMPRODUCT(G442:G448,'III. Empleo'!G442:G448)/'III. Empleo'!G441</f>
        <v>19520.269316653692</v>
      </c>
      <c r="H441" s="56">
        <f>+SUMPRODUCT(H442:H448,'III. Empleo'!H442:H448)/'III. Empleo'!H441</f>
        <v>25151.225675696583</v>
      </c>
      <c r="I441" s="56">
        <f>+SUMPRODUCT(I442:I448,'III. Empleo'!I442:I448)/'III. Empleo'!I441</f>
        <v>36902.608225894117</v>
      </c>
      <c r="J441" s="56">
        <f>+SUMPRODUCT(J442:J448,'III. Empleo'!J442:J448)/'III. Empleo'!J441</f>
        <v>59159.379255360938</v>
      </c>
      <c r="K441" s="56">
        <f>+SUMPRODUCT(K442:K448,'III. Empleo'!K442:K448)/'III. Empleo'!K441</f>
        <v>117915.62852095082</v>
      </c>
      <c r="L441" s="43">
        <f>+SUMPRODUCT(L442:L448,'III. Empleo'!L442:L448)/'III. Empleo'!L441</f>
        <v>402946.0929115304</v>
      </c>
      <c r="M441" s="43">
        <f>+SUMPRODUCT(M442:M448,'III. Empleo'!M442:M448)/'III. Empleo'!M441</f>
        <v>558989.29826086957</v>
      </c>
      <c r="N441" s="82">
        <f>+SUMPRODUCT(N442:N448,'III. Empleo'!N442:N448)/'III. Empleo'!N441</f>
        <v>558989.29826086957</v>
      </c>
    </row>
    <row r="442" spans="2:14" x14ac:dyDescent="0.3">
      <c r="B442" s="3" t="s">
        <v>516</v>
      </c>
      <c r="C442" s="23">
        <v>4763.4092727272728</v>
      </c>
      <c r="D442" s="23">
        <v>8256.7999999999993</v>
      </c>
      <c r="E442" s="23">
        <v>11483.751666666665</v>
      </c>
      <c r="F442" s="23">
        <v>20279.28361111111</v>
      </c>
      <c r="G442" s="23">
        <v>31101.440555555553</v>
      </c>
      <c r="H442" s="45">
        <v>31518.035416666669</v>
      </c>
      <c r="I442" s="45">
        <v>49047.75</v>
      </c>
      <c r="J442" s="45">
        <v>83775.230416666658</v>
      </c>
      <c r="K442" s="45">
        <v>197090.37618055556</v>
      </c>
      <c r="L442" s="23">
        <v>561939.60083333333</v>
      </c>
      <c r="M442" s="69">
        <v>871099.23666666669</v>
      </c>
      <c r="N442" s="68">
        <v>871099.23666666669</v>
      </c>
    </row>
    <row r="443" spans="2:14" x14ac:dyDescent="0.3">
      <c r="B443" s="3" t="s">
        <v>517</v>
      </c>
      <c r="C443" s="23">
        <v>7600.5090119047627</v>
      </c>
      <c r="D443" s="23">
        <v>10552.73459218559</v>
      </c>
      <c r="E443" s="23">
        <v>12666.932050099205</v>
      </c>
      <c r="F443" s="23">
        <v>14785.539565666972</v>
      </c>
      <c r="G443" s="23">
        <v>20827.335176282053</v>
      </c>
      <c r="H443" s="45">
        <v>27458.133183760681</v>
      </c>
      <c r="I443" s="45">
        <v>39014.536858974359</v>
      </c>
      <c r="J443" s="45">
        <v>66109.84996212121</v>
      </c>
      <c r="K443" s="45">
        <v>139670.0166813973</v>
      </c>
      <c r="L443" s="23">
        <v>429913.53581514559</v>
      </c>
      <c r="M443" s="69">
        <v>613284.54749999999</v>
      </c>
      <c r="N443" s="68">
        <v>613284.54749999999</v>
      </c>
    </row>
    <row r="444" spans="2:14" x14ac:dyDescent="0.3">
      <c r="B444" s="3" t="s">
        <v>518</v>
      </c>
      <c r="C444" s="23">
        <v>10552.071547619049</v>
      </c>
      <c r="D444" s="23">
        <v>13420.832063492062</v>
      </c>
      <c r="E444" s="23">
        <v>16876.155833333334</v>
      </c>
      <c r="F444" s="23">
        <v>22971.208611111113</v>
      </c>
      <c r="G444" s="23">
        <v>33591.150972222218</v>
      </c>
      <c r="H444" s="45">
        <v>42846.311805555553</v>
      </c>
      <c r="I444" s="45">
        <v>57496.450833333336</v>
      </c>
      <c r="J444" s="45">
        <v>88454.743194444454</v>
      </c>
      <c r="K444" s="45">
        <v>198691.45638888888</v>
      </c>
      <c r="L444" s="23">
        <v>609646.04694444442</v>
      </c>
      <c r="M444" s="69">
        <v>964282.90333333344</v>
      </c>
      <c r="N444" s="68">
        <v>964282.90333333344</v>
      </c>
    </row>
    <row r="445" spans="2:14" x14ac:dyDescent="0.3">
      <c r="B445" s="3" t="s">
        <v>519</v>
      </c>
      <c r="C445" s="23">
        <v>7558.3210606060602</v>
      </c>
      <c r="D445" s="23">
        <v>10739.101277777778</v>
      </c>
      <c r="E445" s="23">
        <v>14121.761333333334</v>
      </c>
      <c r="F445" s="23">
        <v>20557.407416666672</v>
      </c>
      <c r="G445" s="23">
        <v>28492.343325396825</v>
      </c>
      <c r="H445" s="45">
        <v>39207.570999999996</v>
      </c>
      <c r="I445" s="45">
        <v>55760.816249999996</v>
      </c>
      <c r="J445" s="45">
        <v>77872.828968253962</v>
      </c>
      <c r="K445" s="45">
        <v>167563.36333333337</v>
      </c>
      <c r="L445" s="23">
        <v>469024.9923611111</v>
      </c>
      <c r="M445" s="69">
        <v>659905.77999999991</v>
      </c>
      <c r="N445" s="68">
        <v>659905.77999999991</v>
      </c>
    </row>
    <row r="446" spans="2:14" x14ac:dyDescent="0.3">
      <c r="B446" s="3" t="s">
        <v>521</v>
      </c>
      <c r="C446" s="23">
        <v>3970.6155486111115</v>
      </c>
      <c r="D446" s="23">
        <v>5521.7324041005295</v>
      </c>
      <c r="E446" s="23">
        <v>6645.8564368386251</v>
      </c>
      <c r="F446" s="23">
        <v>8049.5541666666659</v>
      </c>
      <c r="G446" s="23">
        <v>10428.677142857145</v>
      </c>
      <c r="H446" s="45">
        <v>17619.989047619045</v>
      </c>
      <c r="I446" s="45">
        <v>26603.07857142857</v>
      </c>
      <c r="J446" s="45">
        <v>43446.191428571437</v>
      </c>
      <c r="K446" s="45">
        <v>91135.09476190478</v>
      </c>
      <c r="L446" s="23">
        <v>327741.3401666666</v>
      </c>
      <c r="M446" s="69">
        <v>587299.21399999992</v>
      </c>
      <c r="N446" s="68">
        <v>587299.21399999992</v>
      </c>
    </row>
    <row r="447" spans="2:14" x14ac:dyDescent="0.3">
      <c r="B447" s="3" t="s">
        <v>523</v>
      </c>
      <c r="C447" s="23">
        <v>4150.1691666666666</v>
      </c>
      <c r="D447" s="23">
        <v>5804.5310669191922</v>
      </c>
      <c r="E447" s="23">
        <v>8773.9159999999993</v>
      </c>
      <c r="F447" s="23">
        <v>9355.9224125874152</v>
      </c>
      <c r="G447" s="23">
        <v>14262.065472756409</v>
      </c>
      <c r="H447" s="45">
        <v>17931.411670138888</v>
      </c>
      <c r="I447" s="45">
        <v>25393.560796130947</v>
      </c>
      <c r="J447" s="45">
        <v>43891.157169642858</v>
      </c>
      <c r="K447" s="45">
        <v>67619.463669730409</v>
      </c>
      <c r="L447" s="23">
        <v>258527.16549908425</v>
      </c>
      <c r="M447" s="69">
        <v>292649.95076923072</v>
      </c>
      <c r="N447" s="68">
        <v>292649.95076923072</v>
      </c>
    </row>
    <row r="448" spans="2:14" x14ac:dyDescent="0.3">
      <c r="B448" s="3" t="s">
        <v>524</v>
      </c>
      <c r="C448" s="23">
        <v>7786.7461111111106</v>
      </c>
      <c r="D448" s="23">
        <v>10596.450666666668</v>
      </c>
      <c r="E448" s="23">
        <v>14426.85683333333</v>
      </c>
      <c r="F448" s="23">
        <v>13785.463445286199</v>
      </c>
      <c r="G448" s="23">
        <v>14433.144503367008</v>
      </c>
      <c r="H448" s="45">
        <v>17236.947363636365</v>
      </c>
      <c r="I448" s="45">
        <v>29795.773714285719</v>
      </c>
      <c r="J448" s="45">
        <v>44637.863229166665</v>
      </c>
      <c r="K448" s="45">
        <v>83371.421777777767</v>
      </c>
      <c r="L448" s="23">
        <v>389325.31609722227</v>
      </c>
      <c r="M448" s="69">
        <v>341571.22</v>
      </c>
      <c r="N448" s="68">
        <v>341571.22</v>
      </c>
    </row>
    <row r="449" spans="2:14" x14ac:dyDescent="0.3">
      <c r="B449" s="29" t="s">
        <v>197</v>
      </c>
      <c r="C449" s="43">
        <v>9700.9287166063841</v>
      </c>
      <c r="D449" s="43">
        <v>13585.121251624112</v>
      </c>
      <c r="E449" s="43">
        <v>18115.581272257234</v>
      </c>
      <c r="F449" s="43">
        <v>23264.469520564209</v>
      </c>
      <c r="G449" s="43">
        <v>29727.224841406456</v>
      </c>
      <c r="H449" s="56">
        <v>38691.454033568974</v>
      </c>
      <c r="I449" s="56">
        <v>55099.837381181889</v>
      </c>
      <c r="J449" s="56">
        <v>89251.200571037349</v>
      </c>
      <c r="K449" s="56">
        <v>179318.6023812377</v>
      </c>
      <c r="L449" s="78">
        <v>586413.67185874155</v>
      </c>
      <c r="M449" s="78">
        <v>736610.64777777786</v>
      </c>
      <c r="N449" s="82">
        <v>736610.64777777786</v>
      </c>
    </row>
    <row r="450" spans="2:14" x14ac:dyDescent="0.3">
      <c r="B450" s="3" t="s">
        <v>526</v>
      </c>
      <c r="C450" s="23" t="s">
        <v>704</v>
      </c>
      <c r="D450" s="23" t="s">
        <v>704</v>
      </c>
      <c r="E450" s="23" t="s">
        <v>704</v>
      </c>
      <c r="F450" s="23" t="s">
        <v>704</v>
      </c>
      <c r="G450" s="23" t="s">
        <v>704</v>
      </c>
      <c r="H450" s="23" t="s">
        <v>704</v>
      </c>
      <c r="I450" s="23" t="s">
        <v>704</v>
      </c>
      <c r="J450" s="23" t="s">
        <v>704</v>
      </c>
      <c r="K450" s="23" t="s">
        <v>704</v>
      </c>
      <c r="L450" s="23" t="s">
        <v>704</v>
      </c>
      <c r="M450" s="45" t="s">
        <v>704</v>
      </c>
      <c r="N450" s="68" t="s">
        <v>704</v>
      </c>
    </row>
    <row r="451" spans="2:14" x14ac:dyDescent="0.3">
      <c r="B451" s="3" t="s">
        <v>527</v>
      </c>
      <c r="C451" s="23">
        <v>9373.6628333333338</v>
      </c>
      <c r="D451" s="23">
        <v>13308.223124999999</v>
      </c>
      <c r="E451" s="23">
        <v>18022.831874999996</v>
      </c>
      <c r="F451" s="23">
        <v>23427.701499999999</v>
      </c>
      <c r="G451" s="23">
        <v>30173.671000000002</v>
      </c>
      <c r="H451" s="45">
        <v>41763.351166666675</v>
      </c>
      <c r="I451" s="45">
        <v>66461.894833333354</v>
      </c>
      <c r="J451" s="45">
        <v>119374.68483333335</v>
      </c>
      <c r="K451" s="45">
        <v>247284.93021825398</v>
      </c>
      <c r="L451" s="23">
        <v>615856.32680555561</v>
      </c>
      <c r="M451" s="69">
        <v>680231.25666666671</v>
      </c>
      <c r="N451" s="68">
        <v>680231.25666666671</v>
      </c>
    </row>
    <row r="452" spans="2:14" x14ac:dyDescent="0.3">
      <c r="B452" s="3" t="s">
        <v>530</v>
      </c>
      <c r="C452" s="23">
        <v>10183.095727124184</v>
      </c>
      <c r="D452" s="23">
        <v>14186.940728758169</v>
      </c>
      <c r="E452" s="23">
        <v>18948.360119047618</v>
      </c>
      <c r="F452" s="23">
        <v>25200.045870535716</v>
      </c>
      <c r="G452" s="23">
        <v>32203.053149072133</v>
      </c>
      <c r="H452" s="45">
        <v>40175.290824142161</v>
      </c>
      <c r="I452" s="45">
        <v>57431.286372889437</v>
      </c>
      <c r="J452" s="45">
        <v>93291.957111713127</v>
      </c>
      <c r="K452" s="45">
        <v>191158.26440747702</v>
      </c>
      <c r="L452" s="23">
        <v>563987.40064692986</v>
      </c>
      <c r="M452" s="69">
        <v>730354.99750000006</v>
      </c>
      <c r="N452" s="68">
        <v>730354.99750000006</v>
      </c>
    </row>
    <row r="453" spans="2:14" x14ac:dyDescent="0.3">
      <c r="B453" s="29" t="s">
        <v>198</v>
      </c>
      <c r="C453" s="43">
        <v>7526.9887616696888</v>
      </c>
      <c r="D453" s="43">
        <v>10595.077657227703</v>
      </c>
      <c r="E453" s="43">
        <v>13935.614227158292</v>
      </c>
      <c r="F453" s="43">
        <v>18111.371644379844</v>
      </c>
      <c r="G453" s="43">
        <v>25566.726126293135</v>
      </c>
      <c r="H453" s="56">
        <v>35175.354003717606</v>
      </c>
      <c r="I453" s="56">
        <v>52113.456200967383</v>
      </c>
      <c r="J453" s="56">
        <v>87714.220958740771</v>
      </c>
      <c r="K453" s="56">
        <v>198955.81097947006</v>
      </c>
      <c r="L453" s="78">
        <v>544656.02066706726</v>
      </c>
      <c r="M453" s="78">
        <v>710165.3361363638</v>
      </c>
      <c r="N453" s="82">
        <v>710165.3361363638</v>
      </c>
    </row>
    <row r="454" spans="2:14" x14ac:dyDescent="0.3">
      <c r="B454" s="3" t="s">
        <v>532</v>
      </c>
      <c r="C454" s="23" t="s">
        <v>704</v>
      </c>
      <c r="D454" s="23" t="s">
        <v>704</v>
      </c>
      <c r="E454" s="23">
        <v>16541.006249999995</v>
      </c>
      <c r="F454" s="23">
        <v>20194.970416666663</v>
      </c>
      <c r="G454" s="23">
        <v>28991.503958333338</v>
      </c>
      <c r="H454" s="45">
        <v>42907.478958333333</v>
      </c>
      <c r="I454" s="45">
        <v>64349.177291666674</v>
      </c>
      <c r="J454" s="45">
        <v>100826.30687499999</v>
      </c>
      <c r="K454" s="45">
        <v>253033.09916666665</v>
      </c>
      <c r="L454" s="23">
        <v>926899.96993055556</v>
      </c>
      <c r="M454" s="45" t="s">
        <v>704</v>
      </c>
      <c r="N454" s="68" t="s">
        <v>704</v>
      </c>
    </row>
    <row r="455" spans="2:14" x14ac:dyDescent="0.3">
      <c r="B455" s="3" t="s">
        <v>533</v>
      </c>
      <c r="C455" s="23">
        <v>6139.2894047619047</v>
      </c>
      <c r="D455" s="23">
        <v>8355.6632142857143</v>
      </c>
      <c r="E455" s="23">
        <v>10937.024523809523</v>
      </c>
      <c r="F455" s="23">
        <v>14740.429761904765</v>
      </c>
      <c r="G455" s="23">
        <v>19655.266928571426</v>
      </c>
      <c r="H455" s="45">
        <v>26570.432777777783</v>
      </c>
      <c r="I455" s="45">
        <v>41551.315467592591</v>
      </c>
      <c r="J455" s="45">
        <v>73341.097754629634</v>
      </c>
      <c r="K455" s="45">
        <v>147695.47541666668</v>
      </c>
      <c r="L455" s="23">
        <v>422306.06263392855</v>
      </c>
      <c r="M455" s="69">
        <v>590683.21000000008</v>
      </c>
      <c r="N455" s="68">
        <v>590683.21000000008</v>
      </c>
    </row>
    <row r="456" spans="2:14" x14ac:dyDescent="0.3">
      <c r="B456" s="3" t="s">
        <v>534</v>
      </c>
      <c r="C456" s="23">
        <v>7093.8071388888893</v>
      </c>
      <c r="D456" s="23">
        <v>11320.178000000002</v>
      </c>
      <c r="E456" s="23">
        <v>15016.485333333332</v>
      </c>
      <c r="F456" s="23">
        <v>15336.246694444444</v>
      </c>
      <c r="G456" s="23">
        <v>22382.145555555559</v>
      </c>
      <c r="H456" s="45">
        <v>30598.042638888885</v>
      </c>
      <c r="I456" s="45">
        <v>40719.603333333333</v>
      </c>
      <c r="J456" s="45">
        <v>69180.758472222209</v>
      </c>
      <c r="K456" s="45">
        <v>149935.23263888891</v>
      </c>
      <c r="L456" s="23">
        <v>450153.64585317462</v>
      </c>
      <c r="M456" s="69">
        <v>659246.10428571433</v>
      </c>
      <c r="N456" s="68">
        <v>659246.10428571433</v>
      </c>
    </row>
    <row r="457" spans="2:14" x14ac:dyDescent="0.3">
      <c r="B457" s="3" t="s">
        <v>535</v>
      </c>
      <c r="C457" s="23" t="s">
        <v>704</v>
      </c>
      <c r="D457" s="23" t="s">
        <v>704</v>
      </c>
      <c r="E457" s="23" t="s">
        <v>704</v>
      </c>
      <c r="F457" s="23">
        <v>38722.180694444447</v>
      </c>
      <c r="G457" s="23">
        <v>55392.977777777785</v>
      </c>
      <c r="H457" s="45">
        <v>79934.371388888889</v>
      </c>
      <c r="I457" s="45">
        <v>119085.15083333333</v>
      </c>
      <c r="J457" s="45">
        <v>195010.37611111111</v>
      </c>
      <c r="K457" s="45">
        <v>434661.46576388896</v>
      </c>
      <c r="L457" s="23">
        <v>1259644.463611111</v>
      </c>
      <c r="M457" s="45" t="s">
        <v>704</v>
      </c>
      <c r="N457" s="68" t="s">
        <v>704</v>
      </c>
    </row>
    <row r="458" spans="2:14" x14ac:dyDescent="0.3">
      <c r="B458" s="3" t="s">
        <v>536</v>
      </c>
      <c r="C458" s="23">
        <v>6484.3780555555568</v>
      </c>
      <c r="D458" s="23">
        <v>8875.5745000000006</v>
      </c>
      <c r="E458" s="23">
        <v>13561.883527777778</v>
      </c>
      <c r="F458" s="23">
        <v>16809.27272222222</v>
      </c>
      <c r="G458" s="23">
        <v>23159.496166666664</v>
      </c>
      <c r="H458" s="45">
        <v>39011.397000000004</v>
      </c>
      <c r="I458" s="45">
        <v>54312.251910714287</v>
      </c>
      <c r="J458" s="45">
        <v>88910.972336309511</v>
      </c>
      <c r="K458" s="45">
        <v>212057.05760416668</v>
      </c>
      <c r="L458" s="23">
        <v>469192.54452380957</v>
      </c>
      <c r="M458" s="69">
        <v>643151.25428571424</v>
      </c>
      <c r="N458" s="68">
        <v>643151.25428571424</v>
      </c>
    </row>
    <row r="459" spans="2:14" x14ac:dyDescent="0.3">
      <c r="B459" s="3" t="s">
        <v>537</v>
      </c>
      <c r="C459" s="23">
        <v>6661.2201504629629</v>
      </c>
      <c r="D459" s="23">
        <v>8992.7419318181819</v>
      </c>
      <c r="E459" s="23">
        <v>11194.400497685185</v>
      </c>
      <c r="F459" s="23">
        <v>15271.776944444444</v>
      </c>
      <c r="G459" s="23">
        <v>23689.731593915349</v>
      </c>
      <c r="H459" s="45">
        <v>34687.619523809532</v>
      </c>
      <c r="I459" s="45">
        <v>53360.834166666675</v>
      </c>
      <c r="J459" s="45">
        <v>92244.813095238103</v>
      </c>
      <c r="K459" s="45">
        <v>212702.69687665344</v>
      </c>
      <c r="L459" s="23">
        <v>574791.08447916666</v>
      </c>
      <c r="M459" s="69">
        <v>726828.32500000007</v>
      </c>
      <c r="N459" s="68">
        <v>726828.32500000007</v>
      </c>
    </row>
    <row r="460" spans="2:14" x14ac:dyDescent="0.3">
      <c r="B460" s="3" t="s">
        <v>538</v>
      </c>
      <c r="C460" s="23">
        <v>9419.3613888888885</v>
      </c>
      <c r="D460" s="23">
        <v>12201.365119047618</v>
      </c>
      <c r="E460" s="23">
        <v>16173.917857142858</v>
      </c>
      <c r="F460" s="23">
        <v>20768.049404761903</v>
      </c>
      <c r="G460" s="23">
        <v>24792.177050264556</v>
      </c>
      <c r="H460" s="45">
        <v>27813.161821548816</v>
      </c>
      <c r="I460" s="45">
        <v>39805.994340909099</v>
      </c>
      <c r="J460" s="45">
        <v>65662.538083333333</v>
      </c>
      <c r="K460" s="45">
        <v>148663.29051515149</v>
      </c>
      <c r="L460" s="23">
        <v>383309.94517592597</v>
      </c>
      <c r="M460" s="69">
        <v>547108.01500000013</v>
      </c>
      <c r="N460" s="68">
        <v>547108.01500000013</v>
      </c>
    </row>
    <row r="461" spans="2:14" x14ac:dyDescent="0.3">
      <c r="B461" s="3" t="s">
        <v>539</v>
      </c>
      <c r="C461" s="23" t="s">
        <v>704</v>
      </c>
      <c r="D461" s="23" t="s">
        <v>704</v>
      </c>
      <c r="E461" s="23" t="s">
        <v>704</v>
      </c>
      <c r="F461" s="23" t="s">
        <v>704</v>
      </c>
      <c r="G461" s="23" t="s">
        <v>704</v>
      </c>
      <c r="H461" s="23" t="s">
        <v>704</v>
      </c>
      <c r="I461" s="23" t="s">
        <v>704</v>
      </c>
      <c r="J461" s="23" t="s">
        <v>704</v>
      </c>
      <c r="K461" s="23" t="s">
        <v>704</v>
      </c>
      <c r="L461" s="23" t="s">
        <v>704</v>
      </c>
      <c r="M461" s="45" t="s">
        <v>704</v>
      </c>
      <c r="N461" s="68" t="s">
        <v>704</v>
      </c>
    </row>
    <row r="462" spans="2:14" x14ac:dyDescent="0.3">
      <c r="B462" s="29" t="s">
        <v>199</v>
      </c>
      <c r="C462" s="43">
        <f>+SUMPRODUCT(C463:C474,'III. Empleo'!C463:C474)/'III. Empleo'!C462</f>
        <v>6658.6865801486983</v>
      </c>
      <c r="D462" s="43">
        <f>+SUMPRODUCT(D463:D474,'III. Empleo'!D463:D474)/'III. Empleo'!D462</f>
        <v>9720.4977424190402</v>
      </c>
      <c r="E462" s="43">
        <f>+SUMPRODUCT(E463:E474,'III. Empleo'!E463:E474)/'III. Empleo'!E462</f>
        <v>13903.417475664897</v>
      </c>
      <c r="F462" s="43">
        <f>+SUMPRODUCT(F463:F474,'III. Empleo'!F463:F474)/'III. Empleo'!F462</f>
        <v>17696.46786639166</v>
      </c>
      <c r="G462" s="43">
        <f>+SUMPRODUCT(G463:G474,'III. Empleo'!G463:G474)/'III. Empleo'!G462</f>
        <v>23068.698983766441</v>
      </c>
      <c r="H462" s="43">
        <f>+SUMPRODUCT(H463:H474,'III. Empleo'!H463:H474)/'III. Empleo'!H462</f>
        <v>32953.445128358078</v>
      </c>
      <c r="I462" s="43">
        <f>+SUMPRODUCT(I463:I474,'III. Empleo'!I463:I474)/'III. Empleo'!I462</f>
        <v>50034.300598057896</v>
      </c>
      <c r="J462" s="43">
        <f>+SUMPRODUCT(J463:J474,'III. Empleo'!J463:J474)/'III. Empleo'!J462</f>
        <v>77344.052953891543</v>
      </c>
      <c r="K462" s="43">
        <f>+SUMPRODUCT(K463:K474,'III. Empleo'!K463:K474)/'III. Empleo'!K462</f>
        <v>165945.31522476571</v>
      </c>
      <c r="L462" s="43">
        <f>+SUMPRODUCT(L463:L474,'III. Empleo'!L463:L474)/'III. Empleo'!L462</f>
        <v>413722.40715280885</v>
      </c>
      <c r="M462" s="43">
        <f>+SUMPRODUCT(M463:M474,'III. Empleo'!M463:M474)/'III. Empleo'!M462</f>
        <v>615648.82010416663</v>
      </c>
      <c r="N462" s="82">
        <f>+SUMPRODUCT(N463:N474,'III. Empleo'!N463:N474)/'III. Empleo'!N462</f>
        <v>615648.82010416663</v>
      </c>
    </row>
    <row r="463" spans="2:14" x14ac:dyDescent="0.3">
      <c r="B463" s="3" t="s">
        <v>541</v>
      </c>
      <c r="C463" s="23">
        <v>5919.4182575757577</v>
      </c>
      <c r="D463" s="23">
        <v>9754.2336507936507</v>
      </c>
      <c r="E463" s="23">
        <v>11350.749914021166</v>
      </c>
      <c r="F463" s="23">
        <v>13860.151666666667</v>
      </c>
      <c r="G463" s="23">
        <v>18185.880003968254</v>
      </c>
      <c r="H463" s="45">
        <v>24413.30811111111</v>
      </c>
      <c r="I463" s="45">
        <v>35326.795674603178</v>
      </c>
      <c r="J463" s="45">
        <v>61328.011547619048</v>
      </c>
      <c r="K463" s="45">
        <v>113787.06486111111</v>
      </c>
      <c r="L463" s="23">
        <v>495754.60570833337</v>
      </c>
      <c r="M463" s="69">
        <v>765091.0575</v>
      </c>
      <c r="N463" s="68">
        <v>765091.0575</v>
      </c>
    </row>
    <row r="464" spans="2:14" x14ac:dyDescent="0.3">
      <c r="B464" s="3" t="s">
        <v>543</v>
      </c>
      <c r="C464" s="23">
        <v>6470.5887229437221</v>
      </c>
      <c r="D464" s="23">
        <v>10809.030174603175</v>
      </c>
      <c r="E464" s="23">
        <v>15949.788791666668</v>
      </c>
      <c r="F464" s="23">
        <v>23882.307499999995</v>
      </c>
      <c r="G464" s="23">
        <v>33594.711388888893</v>
      </c>
      <c r="H464" s="45">
        <v>49028.692777777767</v>
      </c>
      <c r="I464" s="45">
        <v>82579.3036111111</v>
      </c>
      <c r="J464" s="45">
        <v>143753.91833333333</v>
      </c>
      <c r="K464" s="45">
        <v>305469.57750000001</v>
      </c>
      <c r="L464" s="23">
        <v>939889.77861111134</v>
      </c>
      <c r="M464" s="69">
        <v>1473790.0633333335</v>
      </c>
      <c r="N464" s="68">
        <v>1473790.0633333335</v>
      </c>
    </row>
    <row r="465" spans="2:14" x14ac:dyDescent="0.3">
      <c r="B465" s="3" t="s">
        <v>574</v>
      </c>
      <c r="C465" s="23">
        <v>4590.0580648148143</v>
      </c>
      <c r="D465" s="23">
        <v>6709.8067824074069</v>
      </c>
      <c r="E465" s="23">
        <v>10231.55351851852</v>
      </c>
      <c r="F465" s="23">
        <v>12616.626666666669</v>
      </c>
      <c r="G465" s="23">
        <v>18752.573148148149</v>
      </c>
      <c r="H465" s="45">
        <v>21846.896759259256</v>
      </c>
      <c r="I465" s="45">
        <v>29017.83058080808</v>
      </c>
      <c r="J465" s="45">
        <v>45271.069469696966</v>
      </c>
      <c r="K465" s="45">
        <v>100178.8278030303</v>
      </c>
      <c r="L465" s="23">
        <v>242476.52856060606</v>
      </c>
      <c r="M465" s="69">
        <v>286635.21454545454</v>
      </c>
      <c r="N465" s="68">
        <v>286635.21454545454</v>
      </c>
    </row>
    <row r="466" spans="2:14" x14ac:dyDescent="0.3">
      <c r="B466" s="3" t="s">
        <v>544</v>
      </c>
      <c r="C466" s="23">
        <v>4379.4420324074081</v>
      </c>
      <c r="D466" s="23">
        <v>5745.385409090909</v>
      </c>
      <c r="E466" s="23">
        <v>9603.5102855477853</v>
      </c>
      <c r="F466" s="23">
        <v>15236.129834935897</v>
      </c>
      <c r="G466" s="23">
        <v>15855.157904761903</v>
      </c>
      <c r="H466" s="45">
        <v>20857.922369047621</v>
      </c>
      <c r="I466" s="45">
        <v>32078.656611111113</v>
      </c>
      <c r="J466" s="45">
        <v>49203.348746031756</v>
      </c>
      <c r="K466" s="45">
        <v>104385.06056904669</v>
      </c>
      <c r="L466" s="23">
        <v>190217.29850438598</v>
      </c>
      <c r="M466" s="69">
        <v>283944.60947368422</v>
      </c>
      <c r="N466" s="68">
        <v>283944.60947368422</v>
      </c>
    </row>
    <row r="467" spans="2:14" x14ac:dyDescent="0.3">
      <c r="B467" s="3" t="s">
        <v>545</v>
      </c>
      <c r="C467" s="23">
        <v>9373.0917592592596</v>
      </c>
      <c r="D467" s="23">
        <v>13455.302777777777</v>
      </c>
      <c r="E467" s="23">
        <v>12993.997727582848</v>
      </c>
      <c r="F467" s="23">
        <v>13336.053427290695</v>
      </c>
      <c r="G467" s="23">
        <v>14846.672765700481</v>
      </c>
      <c r="H467" s="45">
        <v>22063.797581090406</v>
      </c>
      <c r="I467" s="45">
        <v>30966.606556704268</v>
      </c>
      <c r="J467" s="45">
        <v>43722.599268780199</v>
      </c>
      <c r="K467" s="45">
        <v>117045.49234179906</v>
      </c>
      <c r="L467" s="23">
        <v>332874.94044795784</v>
      </c>
      <c r="M467" s="69">
        <v>463684.54545454535</v>
      </c>
      <c r="N467" s="68">
        <v>463684.54545454535</v>
      </c>
    </row>
    <row r="468" spans="2:14" x14ac:dyDescent="0.3">
      <c r="B468" s="3" t="s">
        <v>546</v>
      </c>
      <c r="C468" s="23">
        <v>8772.6713699494958</v>
      </c>
      <c r="D468" s="23">
        <v>12971.873946969697</v>
      </c>
      <c r="E468" s="23">
        <v>17689.406734848486</v>
      </c>
      <c r="F468" s="23">
        <v>23398.69318181818</v>
      </c>
      <c r="G468" s="23">
        <v>30493.809765151513</v>
      </c>
      <c r="H468" s="45">
        <v>39192.663499999995</v>
      </c>
      <c r="I468" s="45">
        <v>56335.557916666665</v>
      </c>
      <c r="J468" s="45">
        <v>103949.78908333334</v>
      </c>
      <c r="K468" s="45">
        <v>284073.88469696976</v>
      </c>
      <c r="L468" s="23">
        <v>654507.1906666666</v>
      </c>
      <c r="M468" s="69">
        <v>997687.09700000018</v>
      </c>
      <c r="N468" s="68">
        <v>997687.09700000018</v>
      </c>
    </row>
    <row r="469" spans="2:14" x14ac:dyDescent="0.3">
      <c r="B469" s="3" t="s">
        <v>547</v>
      </c>
      <c r="C469" s="23">
        <v>5515.0029166666673</v>
      </c>
      <c r="D469" s="23">
        <v>7937.2733333333317</v>
      </c>
      <c r="E469" s="23">
        <v>8626.8361111111099</v>
      </c>
      <c r="F469" s="23">
        <v>11882.136527777775</v>
      </c>
      <c r="G469" s="23">
        <v>27580.148027777785</v>
      </c>
      <c r="H469" s="45">
        <v>35839.790507575759</v>
      </c>
      <c r="I469" s="45">
        <v>51479.900168997672</v>
      </c>
      <c r="J469" s="45">
        <v>75018.053218142973</v>
      </c>
      <c r="K469" s="45">
        <v>138925.24114267679</v>
      </c>
      <c r="L469" s="23">
        <v>381130.96566666663</v>
      </c>
      <c r="M469" s="69">
        <v>617840.21888888883</v>
      </c>
      <c r="N469" s="68">
        <v>617840.21888888883</v>
      </c>
    </row>
    <row r="470" spans="2:14" x14ac:dyDescent="0.3">
      <c r="B470" s="3" t="s">
        <v>548</v>
      </c>
      <c r="C470" s="23">
        <v>2621.0113541666669</v>
      </c>
      <c r="D470" s="23">
        <v>2529.1861587301587</v>
      </c>
      <c r="E470" s="23">
        <v>11969.572321428574</v>
      </c>
      <c r="F470" s="23">
        <v>16142.830101495723</v>
      </c>
      <c r="G470" s="23">
        <v>15753.63666666666</v>
      </c>
      <c r="H470" s="45">
        <v>34944.033058035711</v>
      </c>
      <c r="I470" s="45">
        <v>48496.380541968596</v>
      </c>
      <c r="J470" s="45">
        <v>54051.355712801938</v>
      </c>
      <c r="K470" s="45">
        <v>93220.339218436988</v>
      </c>
      <c r="L470" s="23">
        <v>192440.74532646182</v>
      </c>
      <c r="M470" s="69">
        <v>305385.11892857141</v>
      </c>
      <c r="N470" s="68">
        <v>305385.11892857141</v>
      </c>
    </row>
    <row r="471" spans="2:14" x14ac:dyDescent="0.3">
      <c r="B471" s="3" t="s">
        <v>549</v>
      </c>
      <c r="C471" s="23">
        <v>2170.6684615384615</v>
      </c>
      <c r="D471" s="23">
        <v>3762.3630198412689</v>
      </c>
      <c r="E471" s="23">
        <v>8868.5084999999999</v>
      </c>
      <c r="F471" s="23">
        <v>9573.9898474945512</v>
      </c>
      <c r="G471" s="23">
        <v>8993.7378513071908</v>
      </c>
      <c r="H471" s="45">
        <v>14151.562034442723</v>
      </c>
      <c r="I471" s="45">
        <v>22681.784430147061</v>
      </c>
      <c r="J471" s="45">
        <v>44280.468169934647</v>
      </c>
      <c r="K471" s="45">
        <v>92004.855019841285</v>
      </c>
      <c r="L471" s="23">
        <v>340534.58393178094</v>
      </c>
      <c r="M471" s="69">
        <v>555817.38529411762</v>
      </c>
      <c r="N471" s="68">
        <v>555817.38529411762</v>
      </c>
    </row>
    <row r="472" spans="2:14" x14ac:dyDescent="0.3">
      <c r="B472" s="3" t="s">
        <v>550</v>
      </c>
      <c r="C472" s="23">
        <v>6598.2002898550718</v>
      </c>
      <c r="D472" s="23">
        <v>10623.760662055336</v>
      </c>
      <c r="E472" s="23">
        <v>15591.983286130535</v>
      </c>
      <c r="F472" s="23">
        <v>20100.931025386653</v>
      </c>
      <c r="G472" s="23">
        <v>27131.830469373221</v>
      </c>
      <c r="H472" s="45">
        <v>36087.372384852802</v>
      </c>
      <c r="I472" s="45">
        <v>54196.11834045584</v>
      </c>
      <c r="J472" s="45">
        <v>90461.426792307684</v>
      </c>
      <c r="K472" s="45">
        <v>210170.25694800573</v>
      </c>
      <c r="L472" s="23">
        <v>452624.06168911653</v>
      </c>
      <c r="M472" s="69">
        <v>650233.94565217383</v>
      </c>
      <c r="N472" s="68">
        <v>650233.94565217383</v>
      </c>
    </row>
    <row r="473" spans="2:14" x14ac:dyDescent="0.3">
      <c r="B473" s="3" t="s">
        <v>552</v>
      </c>
      <c r="C473" s="23">
        <v>9345.2085833333349</v>
      </c>
      <c r="D473" s="23">
        <v>13349.603707837026</v>
      </c>
      <c r="E473" s="23">
        <v>17938.95696992907</v>
      </c>
      <c r="F473" s="23">
        <v>24451.172358595442</v>
      </c>
      <c r="G473" s="23">
        <v>36510.230562550911</v>
      </c>
      <c r="H473" s="45">
        <v>52605.618711963914</v>
      </c>
      <c r="I473" s="45">
        <v>85279.10322311167</v>
      </c>
      <c r="J473" s="45">
        <v>132873.5291295636</v>
      </c>
      <c r="K473" s="45">
        <v>300455.99123611109</v>
      </c>
      <c r="L473" s="23">
        <v>751983.7977586207</v>
      </c>
      <c r="M473" s="69">
        <v>1038549.7020689656</v>
      </c>
      <c r="N473" s="68">
        <v>1038549.7020689656</v>
      </c>
    </row>
    <row r="474" spans="2:14" x14ac:dyDescent="0.3">
      <c r="B474" s="3" t="s">
        <v>554</v>
      </c>
      <c r="C474" s="23">
        <v>8173.8360606060623</v>
      </c>
      <c r="D474" s="23">
        <v>10135.634832944832</v>
      </c>
      <c r="E474" s="23">
        <v>15282.18075631313</v>
      </c>
      <c r="F474" s="23">
        <v>20488.715</v>
      </c>
      <c r="G474" s="23">
        <v>27739.23590782638</v>
      </c>
      <c r="H474" s="45">
        <v>37282.312503501402</v>
      </c>
      <c r="I474" s="45">
        <v>58164.07558823529</v>
      </c>
      <c r="J474" s="45">
        <v>93906.481612773772</v>
      </c>
      <c r="K474" s="45">
        <v>178630.21040270969</v>
      </c>
      <c r="L474" s="23">
        <v>428110.35789215699</v>
      </c>
      <c r="M474" s="69">
        <v>786082.95117647061</v>
      </c>
      <c r="N474" s="68">
        <v>786082.95117647061</v>
      </c>
    </row>
    <row r="475" spans="2:14" x14ac:dyDescent="0.3">
      <c r="B475" s="29" t="s">
        <v>200</v>
      </c>
      <c r="C475" s="43">
        <f>+SUMPRODUCT(C476:C478,'III. Empleo'!C476:C478)/'III. Empleo'!C475</f>
        <v>4611.6895568783066</v>
      </c>
      <c r="D475" s="43">
        <f>+SUMPRODUCT(D476:D478,'III. Empleo'!D476:D478)/'III. Empleo'!D475</f>
        <v>5415.4128697340466</v>
      </c>
      <c r="E475" s="43">
        <f>+SUMPRODUCT(E476:E478,'III. Empleo'!E476:E478)/'III. Empleo'!E475</f>
        <v>7177.7379924242423</v>
      </c>
      <c r="F475" s="43">
        <f>+SUMPRODUCT(F476:F478,'III. Empleo'!F476:F478)/'III. Empleo'!F475</f>
        <v>9632.9618239693955</v>
      </c>
      <c r="G475" s="43">
        <f>+SUMPRODUCT(G476:G478,'III. Empleo'!G476:G478)/'III. Empleo'!G475</f>
        <v>11999.715168690162</v>
      </c>
      <c r="H475" s="56">
        <f>+SUMPRODUCT(H476:H478,'III. Empleo'!H476:H478)/'III. Empleo'!H475</f>
        <v>20121.536958241359</v>
      </c>
      <c r="I475" s="56">
        <f>+SUMPRODUCT(I476:I478,'III. Empleo'!I476:I478)/'III. Empleo'!I475</f>
        <v>29493.898709795987</v>
      </c>
      <c r="J475" s="56">
        <f>+SUMPRODUCT(J476:J478,'III. Empleo'!J476:J478)/'III. Empleo'!J475</f>
        <v>40452.347885604482</v>
      </c>
      <c r="K475" s="56">
        <f>+SUMPRODUCT(K476:K478,'III. Empleo'!K476:K478)/'III. Empleo'!K475</f>
        <v>79712.707217498115</v>
      </c>
      <c r="L475" s="43">
        <f>+SUMPRODUCT(L476:L478,'III. Empleo'!L476:L478)/'III. Empleo'!L475</f>
        <v>237538.5861283979</v>
      </c>
      <c r="M475" s="43">
        <f>+SUMPRODUCT(M476:M478,'III. Empleo'!M476:M478)/'III. Empleo'!M475</f>
        <v>330625.91749999992</v>
      </c>
      <c r="N475" s="82">
        <f>+SUMPRODUCT(N476:N478,'III. Empleo'!N476:N478)/'III. Empleo'!N475</f>
        <v>330625.91749999992</v>
      </c>
    </row>
    <row r="476" spans="2:14" x14ac:dyDescent="0.3">
      <c r="B476" s="3" t="s">
        <v>555</v>
      </c>
      <c r="C476" s="23">
        <v>3420.7178452380958</v>
      </c>
      <c r="D476" s="23">
        <v>3333.6832870370367</v>
      </c>
      <c r="E476" s="23">
        <v>4364.5301851851864</v>
      </c>
      <c r="F476" s="23">
        <v>6030.0459259259269</v>
      </c>
      <c r="G476" s="23">
        <v>6277.2784606481473</v>
      </c>
      <c r="H476" s="45">
        <v>18822.892194444445</v>
      </c>
      <c r="I476" s="45">
        <v>27772.441917989421</v>
      </c>
      <c r="J476" s="45">
        <v>42943.962544642862</v>
      </c>
      <c r="K476" s="45">
        <v>27308.976249999996</v>
      </c>
      <c r="L476" s="23">
        <v>71059.090262896832</v>
      </c>
      <c r="M476" s="69">
        <v>220045.66124999995</v>
      </c>
      <c r="N476" s="68">
        <v>220045.66124999995</v>
      </c>
    </row>
    <row r="477" spans="2:14" x14ac:dyDescent="0.3">
      <c r="B477" s="3" t="s">
        <v>556</v>
      </c>
      <c r="C477" s="23">
        <v>6377.2171031746029</v>
      </c>
      <c r="D477" s="23">
        <v>7363.232</v>
      </c>
      <c r="E477" s="23">
        <v>8903.0073611111111</v>
      </c>
      <c r="F477" s="23">
        <v>11468.990198412699</v>
      </c>
      <c r="G477" s="23">
        <v>14726.030138888891</v>
      </c>
      <c r="H477" s="45">
        <v>18958.63111111111</v>
      </c>
      <c r="I477" s="45">
        <v>25327.13377777777</v>
      </c>
      <c r="J477" s="45">
        <v>26350.89799999999</v>
      </c>
      <c r="K477" s="45">
        <v>83344.088472222225</v>
      </c>
      <c r="L477" s="23">
        <v>280211.97808333335</v>
      </c>
      <c r="M477" s="69">
        <v>314362.59666666662</v>
      </c>
      <c r="N477" s="68">
        <v>314362.59666666662</v>
      </c>
    </row>
    <row r="478" spans="2:14" x14ac:dyDescent="0.3">
      <c r="B478" s="3" t="s">
        <v>557</v>
      </c>
      <c r="C478" s="23">
        <v>4217.7420634920627</v>
      </c>
      <c r="D478" s="23">
        <v>6645.119246031747</v>
      </c>
      <c r="E478" s="23">
        <v>9315.9171428571426</v>
      </c>
      <c r="F478" s="23">
        <v>12385.538928571428</v>
      </c>
      <c r="G478" s="23">
        <v>15946.028095238093</v>
      </c>
      <c r="H478" s="45">
        <v>23317.30785714286</v>
      </c>
      <c r="I478" s="45">
        <v>36624.007202380955</v>
      </c>
      <c r="J478" s="45">
        <v>55665.408541666664</v>
      </c>
      <c r="K478" s="45">
        <v>118335.21114583335</v>
      </c>
      <c r="L478" s="23">
        <v>321690.56809523812</v>
      </c>
      <c r="M478" s="69">
        <v>477913.33714285708</v>
      </c>
      <c r="N478" s="68">
        <v>477913.33714285708</v>
      </c>
    </row>
    <row r="479" spans="2:14" x14ac:dyDescent="0.3">
      <c r="B479" s="29" t="s">
        <v>201</v>
      </c>
      <c r="C479" s="43">
        <f>+SUMPRODUCT(C480:C483,'III. Empleo'!C480:C483)/'III. Empleo'!C479</f>
        <v>6722.4361640991165</v>
      </c>
      <c r="D479" s="43">
        <f>+SUMPRODUCT(D480:D483,'III. Empleo'!D480:D483)/'III. Empleo'!D479</f>
        <v>9157.6670428019224</v>
      </c>
      <c r="E479" s="43">
        <f>+SUMPRODUCT(E480:E483,'III. Empleo'!E480:E483)/'III. Empleo'!E479</f>
        <v>11579.574740770326</v>
      </c>
      <c r="F479" s="43">
        <f>+SUMPRODUCT(F480:F483,'III. Empleo'!F480:F483)/'III. Empleo'!F479</f>
        <v>14156.516899999999</v>
      </c>
      <c r="G479" s="43">
        <f>+SUMPRODUCT(G480:G483,'III. Empleo'!G480:G483)/'III. Empleo'!G479</f>
        <v>20187.619264257133</v>
      </c>
      <c r="H479" s="56">
        <f>+SUMPRODUCT(H480:H483,'III. Empleo'!H480:H483)/'III. Empleo'!H479</f>
        <v>28615.486714899569</v>
      </c>
      <c r="I479" s="56">
        <f>+SUMPRODUCT(I480:I483,'III. Empleo'!I480:I483)/'III. Empleo'!I479</f>
        <v>39106.221275239666</v>
      </c>
      <c r="J479" s="56">
        <f>+SUMPRODUCT(J480:J483,'III. Empleo'!J480:J483)/'III. Empleo'!J479</f>
        <v>66077.473597244956</v>
      </c>
      <c r="K479" s="56">
        <f>+SUMPRODUCT(K480:K483,'III. Empleo'!K480:K483)/'III. Empleo'!K479</f>
        <v>137337.26158326393</v>
      </c>
      <c r="L479" s="43">
        <f>+SUMPRODUCT(L480:L483,'III. Empleo'!L480:L483)/'III. Empleo'!L479</f>
        <v>336613.02850013424</v>
      </c>
      <c r="M479" s="43">
        <f>+SUMPRODUCT(M480:M483,'III. Empleo'!M480:M483)/'III. Empleo'!M479</f>
        <v>512973.25533333333</v>
      </c>
      <c r="N479" s="82">
        <f>+SUMPRODUCT(N480:N483,'III. Empleo'!N480:N483)/'III. Empleo'!N479</f>
        <v>512973.25533333333</v>
      </c>
    </row>
    <row r="480" spans="2:14" x14ac:dyDescent="0.3">
      <c r="B480" s="3" t="s">
        <v>558</v>
      </c>
      <c r="C480" s="23">
        <v>5742.3090918803418</v>
      </c>
      <c r="D480" s="23">
        <v>6827.9147336182332</v>
      </c>
      <c r="E480" s="23">
        <v>9116.4125925925964</v>
      </c>
      <c r="F480" s="23">
        <v>10606.369907407405</v>
      </c>
      <c r="G480" s="23">
        <v>16701.690921774305</v>
      </c>
      <c r="H480" s="45">
        <v>20586.967240231988</v>
      </c>
      <c r="I480" s="45">
        <v>26160.535587606839</v>
      </c>
      <c r="J480" s="45">
        <v>45335.429017094022</v>
      </c>
      <c r="K480" s="45">
        <v>91658.03781974969</v>
      </c>
      <c r="L480" s="23">
        <v>261872.97979700856</v>
      </c>
      <c r="M480" s="69">
        <v>427761.40461538458</v>
      </c>
      <c r="N480" s="68">
        <v>427761.40461538458</v>
      </c>
    </row>
    <row r="481" spans="2:14" x14ac:dyDescent="0.3">
      <c r="B481" s="3" t="s">
        <v>559</v>
      </c>
      <c r="C481" s="23">
        <v>9489.6561904761893</v>
      </c>
      <c r="D481" s="23">
        <v>13309.672098214285</v>
      </c>
      <c r="E481" s="23">
        <v>16084.211686507939</v>
      </c>
      <c r="F481" s="23">
        <v>20668.038055555557</v>
      </c>
      <c r="G481" s="23">
        <v>30987.365972222222</v>
      </c>
      <c r="H481" s="45">
        <v>46432.890416666662</v>
      </c>
      <c r="I481" s="45">
        <v>70380.404722222214</v>
      </c>
      <c r="J481" s="45">
        <v>121253.10180555558</v>
      </c>
      <c r="K481" s="45">
        <v>246408.25541666665</v>
      </c>
      <c r="L481" s="23">
        <v>513189.61537500005</v>
      </c>
      <c r="M481" s="69">
        <v>697316.29800000007</v>
      </c>
      <c r="N481" s="68">
        <v>697316.29800000007</v>
      </c>
    </row>
    <row r="482" spans="2:14" x14ac:dyDescent="0.3">
      <c r="B482" s="3" t="s">
        <v>560</v>
      </c>
      <c r="C482" s="23">
        <v>8056.4504999999999</v>
      </c>
      <c r="D482" s="23">
        <v>10819.036166666667</v>
      </c>
      <c r="E482" s="23">
        <v>14946.239000000001</v>
      </c>
      <c r="F482" s="23">
        <v>21285.481250000001</v>
      </c>
      <c r="G482" s="23">
        <v>26947.731458333332</v>
      </c>
      <c r="H482" s="45">
        <v>33521.471458333333</v>
      </c>
      <c r="I482" s="45">
        <v>39041.989055555554</v>
      </c>
      <c r="J482" s="45">
        <v>55702.871111111112</v>
      </c>
      <c r="K482" s="45">
        <v>135261.00175099203</v>
      </c>
      <c r="L482" s="23">
        <v>301449.9968045635</v>
      </c>
      <c r="M482" s="69">
        <v>549252.22200000007</v>
      </c>
      <c r="N482" s="68">
        <v>549252.22200000007</v>
      </c>
    </row>
    <row r="483" spans="2:14" x14ac:dyDescent="0.3">
      <c r="B483" s="3" t="s">
        <v>561</v>
      </c>
      <c r="C483" s="23">
        <v>4669.7986111111104</v>
      </c>
      <c r="D483" s="23">
        <v>6465.3669722222221</v>
      </c>
      <c r="E483" s="23">
        <v>7838.3423611111111</v>
      </c>
      <c r="F483" s="23">
        <v>8217.5733333333337</v>
      </c>
      <c r="G483" s="23">
        <v>11562.49375</v>
      </c>
      <c r="H483" s="45">
        <v>26094.69746031746</v>
      </c>
      <c r="I483" s="45">
        <v>37404.135196759249</v>
      </c>
      <c r="J483" s="45">
        <v>66683.259722222225</v>
      </c>
      <c r="K483" s="45">
        <v>132768.99086805558</v>
      </c>
      <c r="L483" s="23">
        <v>381278.01369047607</v>
      </c>
      <c r="M483" s="69">
        <v>513636.6857142857</v>
      </c>
      <c r="N483" s="68">
        <v>513636.6857142857</v>
      </c>
    </row>
    <row r="484" spans="2:14" x14ac:dyDescent="0.3">
      <c r="B484" s="29" t="s">
        <v>202</v>
      </c>
      <c r="C484" s="43">
        <f>+SUMPRODUCT(C485:C489,'III. Empleo'!C485:C489)/'III. Empleo'!C484</f>
        <v>6018.9936964055069</v>
      </c>
      <c r="D484" s="43">
        <f>+SUMPRODUCT(D485:D489,'III. Empleo'!D485:D489)/'III. Empleo'!D484</f>
        <v>6860.3301478684216</v>
      </c>
      <c r="E484" s="43">
        <f>+SUMPRODUCT(E485:E489,'III. Empleo'!E485:E489)/'III. Empleo'!E484</f>
        <v>8837.8120335038184</v>
      </c>
      <c r="F484" s="43">
        <f>+SUMPRODUCT(F485:F489,'III. Empleo'!F485:F489)/'III. Empleo'!F484</f>
        <v>13096.848625665025</v>
      </c>
      <c r="G484" s="43">
        <v>16608.695076172211</v>
      </c>
      <c r="H484" s="43">
        <v>21639.373026104506</v>
      </c>
      <c r="I484" s="43">
        <v>32459.095483187593</v>
      </c>
      <c r="J484" s="43">
        <v>51383.77687173841</v>
      </c>
      <c r="K484" s="43">
        <v>121793.46000587451</v>
      </c>
      <c r="L484" s="78">
        <v>341344.93401226355</v>
      </c>
      <c r="M484" s="78">
        <v>493314.3424324324</v>
      </c>
      <c r="N484" s="82">
        <v>493314.3424324324</v>
      </c>
    </row>
    <row r="485" spans="2:14" x14ac:dyDescent="0.3">
      <c r="B485" s="3" t="s">
        <v>562</v>
      </c>
      <c r="C485" s="23">
        <v>5527.635208333334</v>
      </c>
      <c r="D485" s="23">
        <v>5418.507375000001</v>
      </c>
      <c r="E485" s="23">
        <v>6714.6393452380953</v>
      </c>
      <c r="F485" s="23">
        <v>7594.4266319444432</v>
      </c>
      <c r="G485" s="23">
        <v>10002.746631944447</v>
      </c>
      <c r="H485" s="45">
        <v>12159.872222222226</v>
      </c>
      <c r="I485" s="45">
        <v>17046.975416666672</v>
      </c>
      <c r="J485" s="45">
        <v>25711.027242132866</v>
      </c>
      <c r="K485" s="45">
        <v>39376.976458333345</v>
      </c>
      <c r="L485" s="23">
        <v>23208.975689935065</v>
      </c>
      <c r="M485" s="69">
        <v>30537.300000000003</v>
      </c>
      <c r="N485" s="68">
        <v>30537.300000000003</v>
      </c>
    </row>
    <row r="486" spans="2:14" x14ac:dyDescent="0.3">
      <c r="B486" s="3" t="s">
        <v>563</v>
      </c>
      <c r="C486" s="23">
        <v>4897.6280876068386</v>
      </c>
      <c r="D486" s="23">
        <v>5159.0934027777776</v>
      </c>
      <c r="E486" s="23">
        <v>5496.2156437728954</v>
      </c>
      <c r="F486" s="23">
        <v>11035.350229166666</v>
      </c>
      <c r="G486" s="23">
        <v>14756.14417824074</v>
      </c>
      <c r="H486" s="45">
        <v>23389.68181216931</v>
      </c>
      <c r="I486" s="45">
        <v>33871.402360690241</v>
      </c>
      <c r="J486" s="45">
        <v>50995.54208754209</v>
      </c>
      <c r="K486" s="45">
        <v>127221.85013888888</v>
      </c>
      <c r="L486" s="23">
        <v>354303.44398148148</v>
      </c>
      <c r="M486" s="69">
        <v>399949.79555555549</v>
      </c>
      <c r="N486" s="68">
        <v>399949.79555555549</v>
      </c>
    </row>
    <row r="487" spans="2:14" x14ac:dyDescent="0.3">
      <c r="B487" s="3" t="s">
        <v>564</v>
      </c>
      <c r="C487" s="23">
        <v>6851.8012179487168</v>
      </c>
      <c r="D487" s="23">
        <v>8344.1731313131313</v>
      </c>
      <c r="E487" s="23">
        <v>11923.107424242424</v>
      </c>
      <c r="F487" s="23">
        <v>17164.993689393938</v>
      </c>
      <c r="G487" s="23">
        <v>20707.764716880341</v>
      </c>
      <c r="H487" s="45">
        <v>24398.397774864028</v>
      </c>
      <c r="I487" s="45">
        <v>37811.845716422467</v>
      </c>
      <c r="J487" s="45">
        <v>63893.095227258855</v>
      </c>
      <c r="K487" s="45">
        <v>173548.60376835315</v>
      </c>
      <c r="L487" s="23">
        <v>502077.26786294259</v>
      </c>
      <c r="M487" s="69">
        <v>790056.12928571424</v>
      </c>
      <c r="N487" s="68">
        <v>790056.12928571424</v>
      </c>
    </row>
    <row r="488" spans="2:14" x14ac:dyDescent="0.3">
      <c r="B488" s="3" t="s">
        <v>565</v>
      </c>
      <c r="C488" s="23">
        <v>6007.0786944444444</v>
      </c>
      <c r="D488" s="23">
        <v>8453.622666666668</v>
      </c>
      <c r="E488" s="23">
        <v>12456.791541666666</v>
      </c>
      <c r="F488" s="23">
        <v>17444.566666666666</v>
      </c>
      <c r="G488" s="23">
        <v>21575.666666666664</v>
      </c>
      <c r="H488" s="45">
        <v>29382.722222222223</v>
      </c>
      <c r="I488" s="45">
        <v>48900.291666666664</v>
      </c>
      <c r="J488" s="45">
        <v>90388.507777777777</v>
      </c>
      <c r="K488" s="45">
        <v>160960.90277777775</v>
      </c>
      <c r="L488" s="23">
        <v>437195.6944444445</v>
      </c>
      <c r="M488" s="69">
        <v>791530</v>
      </c>
      <c r="N488" s="68">
        <v>791530</v>
      </c>
    </row>
    <row r="489" spans="2:14" x14ac:dyDescent="0.3">
      <c r="B489" s="3" t="s">
        <v>566</v>
      </c>
      <c r="C489" s="23">
        <v>7628.7768055555562</v>
      </c>
      <c r="D489" s="23">
        <v>9802.2222222222208</v>
      </c>
      <c r="E489" s="23">
        <v>12582.777777777779</v>
      </c>
      <c r="F489" s="23">
        <v>14930</v>
      </c>
      <c r="G489" s="23" t="s">
        <v>704</v>
      </c>
      <c r="H489" s="23" t="s">
        <v>704</v>
      </c>
      <c r="I489" s="23" t="s">
        <v>704</v>
      </c>
      <c r="J489" s="23" t="s">
        <v>704</v>
      </c>
      <c r="K489" s="23" t="s">
        <v>704</v>
      </c>
      <c r="L489" s="23" t="s">
        <v>704</v>
      </c>
      <c r="M489" s="45" t="s">
        <v>704</v>
      </c>
      <c r="N489" s="68" t="s">
        <v>704</v>
      </c>
    </row>
    <row r="490" spans="2:14" x14ac:dyDescent="0.3">
      <c r="B490" s="29" t="s">
        <v>203</v>
      </c>
      <c r="C490" s="43">
        <f>+SUMPRODUCT(C491:C493,'III. Empleo'!C491:C493)/'III. Empleo'!C490</f>
        <v>5539.111249999999</v>
      </c>
      <c r="D490" s="43">
        <f>+SUMPRODUCT(D491:D493,'III. Empleo'!D491:D493)/'III. Empleo'!D490</f>
        <v>7603.8368438320222</v>
      </c>
      <c r="E490" s="43">
        <v>10156.092103991597</v>
      </c>
      <c r="F490" s="43">
        <v>15698.669438541667</v>
      </c>
      <c r="G490" s="43">
        <v>18392.973228873238</v>
      </c>
      <c r="H490" s="56">
        <v>24144.325694444444</v>
      </c>
      <c r="I490" s="56">
        <v>33883.910949771685</v>
      </c>
      <c r="J490" s="56">
        <v>54287.256297909415</v>
      </c>
      <c r="K490" s="43">
        <v>110709.75191591406</v>
      </c>
      <c r="L490" s="43">
        <v>600770.58464166662</v>
      </c>
      <c r="M490" s="43">
        <v>702343.78571428568</v>
      </c>
      <c r="N490" s="43">
        <v>702343.78571428568</v>
      </c>
    </row>
    <row r="491" spans="2:14" x14ac:dyDescent="0.3">
      <c r="B491" s="3" t="s">
        <v>567</v>
      </c>
      <c r="C491" s="23">
        <v>6770.788333333333</v>
      </c>
      <c r="D491" s="23">
        <v>8147.6729166666664</v>
      </c>
      <c r="E491" s="23">
        <v>11272.787125000003</v>
      </c>
      <c r="F491" s="23">
        <v>16217.773333333331</v>
      </c>
      <c r="G491" s="23">
        <v>22191.095749999997</v>
      </c>
      <c r="H491" s="45">
        <v>26185.321666666667</v>
      </c>
      <c r="I491" s="45">
        <v>37960.789333333327</v>
      </c>
      <c r="J491" s="45">
        <v>57919.88222222223</v>
      </c>
      <c r="K491" s="45">
        <v>117951.49434722221</v>
      </c>
      <c r="L491" s="23">
        <v>350815.12091666664</v>
      </c>
      <c r="M491" s="69">
        <v>355281.3</v>
      </c>
      <c r="N491" s="68">
        <v>355281.3</v>
      </c>
    </row>
    <row r="492" spans="2:14" x14ac:dyDescent="0.3">
      <c r="B492" s="3" t="s">
        <v>568</v>
      </c>
      <c r="C492" s="23">
        <v>5382.3483333333324</v>
      </c>
      <c r="D492" s="23">
        <v>7809.8499999999985</v>
      </c>
      <c r="E492" s="23" t="s">
        <v>704</v>
      </c>
      <c r="F492" s="23">
        <v>14122.889624999998</v>
      </c>
      <c r="G492" s="23">
        <v>13081.518749999996</v>
      </c>
      <c r="H492" s="45">
        <v>17170.366666666665</v>
      </c>
      <c r="I492" s="45">
        <v>22701.46666666666</v>
      </c>
      <c r="J492" s="45">
        <v>22640.070952380946</v>
      </c>
      <c r="K492" s="45">
        <v>57789.219047619052</v>
      </c>
      <c r="L492" s="23" t="s">
        <v>704</v>
      </c>
      <c r="M492" s="45" t="s">
        <v>704</v>
      </c>
      <c r="N492" s="68" t="s">
        <v>704</v>
      </c>
    </row>
    <row r="493" spans="2:14" x14ac:dyDescent="0.3">
      <c r="B493" s="3" t="s">
        <v>569</v>
      </c>
      <c r="C493" s="23">
        <v>3695.3333333333339</v>
      </c>
      <c r="D493" s="23">
        <v>6538.8111111111111</v>
      </c>
      <c r="E493" s="23">
        <v>7508.6811111111128</v>
      </c>
      <c r="F493" s="23" t="s">
        <v>704</v>
      </c>
      <c r="G493" s="23" t="s">
        <v>704</v>
      </c>
      <c r="H493" s="23" t="s">
        <v>704</v>
      </c>
      <c r="I493" s="23" t="s">
        <v>704</v>
      </c>
      <c r="J493" s="23" t="s">
        <v>704</v>
      </c>
      <c r="K493" s="23" t="s">
        <v>704</v>
      </c>
      <c r="L493" s="23" t="s">
        <v>704</v>
      </c>
      <c r="M493" s="45" t="s">
        <v>704</v>
      </c>
      <c r="N493" s="68" t="s">
        <v>704</v>
      </c>
    </row>
    <row r="494" spans="2:14" x14ac:dyDescent="0.3">
      <c r="B494" s="29" t="s">
        <v>204</v>
      </c>
      <c r="C494" s="43">
        <f>+SUMPRODUCT(C495:C498,'III. Empleo'!C495:C498)/'III. Empleo'!C494</f>
        <v>7000.9014075854693</v>
      </c>
      <c r="D494" s="43">
        <f>+SUMPRODUCT(D495:D498,'III. Empleo'!D495:D498)/'III. Empleo'!D494</f>
        <v>9768.8956857553385</v>
      </c>
      <c r="E494" s="43">
        <f>+SUMPRODUCT(E495:E498,'III. Empleo'!E495:E498)/'III. Empleo'!E494</f>
        <v>15420.151346863026</v>
      </c>
      <c r="F494" s="43">
        <f>+SUMPRODUCT(F495:F498,'III. Empleo'!F495:F498)/'III. Empleo'!F494</f>
        <v>19545.641326884921</v>
      </c>
      <c r="G494" s="43">
        <f>+SUMPRODUCT(G495:G498,'III. Empleo'!G495:G498)/'III. Empleo'!G494</f>
        <v>26577.685105820106</v>
      </c>
      <c r="H494" s="56">
        <f>+SUMPRODUCT(H495:H498,'III. Empleo'!H495:H498)/'III. Empleo'!H494</f>
        <v>36620.444144251836</v>
      </c>
      <c r="I494" s="56">
        <f>+SUMPRODUCT(I495:I498,'III. Empleo'!I495:I498)/'III. Empleo'!I494</f>
        <v>55584.021271929822</v>
      </c>
      <c r="J494" s="56">
        <f>+SUMPRODUCT(J495:J498,'III. Empleo'!J495:J498)/'III. Empleo'!J494</f>
        <v>103544.35083661028</v>
      </c>
      <c r="K494" s="56">
        <f>+SUMPRODUCT(K495:K498,'III. Empleo'!K495:K498)/'III. Empleo'!K494</f>
        <v>265090.58030321938</v>
      </c>
      <c r="L494" s="43">
        <f>+SUMPRODUCT(L495:L498,'III. Empleo'!L495:L498)/'III. Empleo'!L494</f>
        <v>615743.87743390049</v>
      </c>
      <c r="M494" s="43">
        <f>+SUMPRODUCT(M495:M498,'III. Empleo'!M495:M498)/'III. Empleo'!M494</f>
        <v>788433.04</v>
      </c>
      <c r="N494" s="82">
        <f>+SUMPRODUCT(N495:N498,'III. Empleo'!N495:N498)/'III. Empleo'!N494</f>
        <v>788433.04</v>
      </c>
    </row>
    <row r="495" spans="2:14" x14ac:dyDescent="0.3">
      <c r="B495" s="3" t="s">
        <v>570</v>
      </c>
      <c r="C495" s="23">
        <v>10700.588333333333</v>
      </c>
      <c r="D495" s="23">
        <v>15028.456763888886</v>
      </c>
      <c r="E495" s="23">
        <v>30705.806208333335</v>
      </c>
      <c r="F495" s="23">
        <v>39310.196833333335</v>
      </c>
      <c r="G495" s="23">
        <v>57200.698333333334</v>
      </c>
      <c r="H495" s="45">
        <v>75223.168541666659</v>
      </c>
      <c r="I495" s="45">
        <v>104208.11833333335</v>
      </c>
      <c r="J495" s="45">
        <v>186795.34169642857</v>
      </c>
      <c r="K495" s="45">
        <v>428042.75661904761</v>
      </c>
      <c r="L495" s="23">
        <v>967944.82847222232</v>
      </c>
      <c r="M495" s="69">
        <v>1327737.8899999999</v>
      </c>
      <c r="N495" s="68">
        <v>1327737.8899999999</v>
      </c>
    </row>
    <row r="496" spans="2:14" x14ac:dyDescent="0.3">
      <c r="B496" s="3" t="s">
        <v>571</v>
      </c>
      <c r="C496" s="23">
        <v>6230.9606111111098</v>
      </c>
      <c r="D496" s="23">
        <v>8266.2460555555572</v>
      </c>
      <c r="E496" s="23">
        <v>10701.006111111112</v>
      </c>
      <c r="F496" s="23">
        <v>13054.051349206347</v>
      </c>
      <c r="G496" s="23">
        <v>18633.523518518519</v>
      </c>
      <c r="H496" s="45">
        <v>28052.169523809524</v>
      </c>
      <c r="I496" s="45">
        <v>43662.081071428569</v>
      </c>
      <c r="J496" s="45">
        <v>87244.136329365065</v>
      </c>
      <c r="K496" s="45">
        <v>195978.77800000002</v>
      </c>
      <c r="L496" s="23">
        <v>494982.17393055558</v>
      </c>
      <c r="M496" s="69">
        <v>703746.75666666671</v>
      </c>
      <c r="N496" s="68">
        <v>703746.75666666671</v>
      </c>
    </row>
    <row r="497" spans="2:14" x14ac:dyDescent="0.3">
      <c r="B497" s="3" t="s">
        <v>572</v>
      </c>
      <c r="C497" s="23">
        <v>4664.8558333333331</v>
      </c>
      <c r="D497" s="23">
        <v>7099.02</v>
      </c>
      <c r="E497" s="23">
        <v>9228.1484027777788</v>
      </c>
      <c r="F497" s="23">
        <v>12059.987182539682</v>
      </c>
      <c r="G497" s="23">
        <v>15821.684126984126</v>
      </c>
      <c r="H497" s="45">
        <v>21885.626666666667</v>
      </c>
      <c r="I497" s="45">
        <v>34697.765999999996</v>
      </c>
      <c r="J497" s="45">
        <v>57574.778333333343</v>
      </c>
      <c r="K497" s="45">
        <v>133472.6857222222</v>
      </c>
      <c r="L497" s="23">
        <v>437408.81329166674</v>
      </c>
      <c r="M497" s="69">
        <v>548653.00666666671</v>
      </c>
      <c r="N497" s="68">
        <v>548653.00666666671</v>
      </c>
    </row>
    <row r="498" spans="2:14" x14ac:dyDescent="0.3">
      <c r="B498" s="5" t="s">
        <v>573</v>
      </c>
      <c r="C498" s="24">
        <v>6063.2055555555553</v>
      </c>
      <c r="D498" s="24">
        <v>8307.9219444444443</v>
      </c>
      <c r="E498" s="24">
        <v>10986.957222222221</v>
      </c>
      <c r="F498" s="24">
        <v>14531.590833333334</v>
      </c>
      <c r="G498" s="24">
        <v>21541.816388888892</v>
      </c>
      <c r="H498" s="57">
        <v>34374.413055555553</v>
      </c>
      <c r="I498" s="57">
        <v>53380.177777777768</v>
      </c>
      <c r="J498" s="57">
        <v>95727.397777777762</v>
      </c>
      <c r="K498" s="57">
        <v>255851.45388888891</v>
      </c>
      <c r="L498" s="24">
        <v>716414.74416666664</v>
      </c>
      <c r="M498" s="79">
        <v>898060.82333333336</v>
      </c>
      <c r="N498" s="84">
        <v>898060.82333333336</v>
      </c>
    </row>
  </sheetData>
  <sheetProtection algorithmName="SHA-512" hashValue="EqtAajpXr0BY9YpoZC3Az4mjQs79M1r8lP475IvQMhCkY5W2KJC/TLALbrhmAngXfmGAJ9raIpCnA1K/prkz3Q==" saltValue="OsReKcVEcy9HjLYCNPzyfw==" spinCount="100000" sheet="1" objects="1" scenarios="1"/>
  <phoneticPr fontId="20" type="noConversion"/>
  <pageMargins left="0.7" right="0.7" top="0.75" bottom="0.75" header="0.3" footer="0.3"/>
  <pageSetup orientation="portrait" r:id="rId1"/>
  <ignoredErrors>
    <ignoredError sqref="D5:M5 D317:I317 J317:K317 L317:L318 M317" numberStoredAsText="1"/>
    <ignoredError sqref="G319:K319 C319:F319 N203" formulaRange="1"/>
    <ignoredError sqref="L319" numberStoredAsText="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2:O498"/>
  <sheetViews>
    <sheetView zoomScale="85" zoomScaleNormal="85" workbookViewId="0">
      <pane xSplit="2" ySplit="5" topLeftCell="C6" activePane="bottomRight" state="frozen"/>
      <selection activeCell="G351" sqref="G351"/>
      <selection pane="topRight" activeCell="G351" sqref="G351"/>
      <selection pane="bottomLeft" activeCell="G351" sqref="G351"/>
      <selection pane="bottomRight" activeCell="B3" sqref="B3"/>
    </sheetView>
  </sheetViews>
  <sheetFormatPr baseColWidth="10" defaultColWidth="11" defaultRowHeight="14.4" x14ac:dyDescent="0.3"/>
  <cols>
    <col min="1" max="1" width="3.109375" style="2" customWidth="1"/>
    <col min="2" max="2" width="34.6640625" style="2" customWidth="1"/>
    <col min="3" max="13" width="11" style="2"/>
    <col min="14" max="14" width="9.88671875" style="2" customWidth="1"/>
    <col min="15" max="16384" width="11" style="2"/>
  </cols>
  <sheetData>
    <row r="2" spans="2:14" ht="18" x14ac:dyDescent="0.35">
      <c r="B2" s="7" t="s">
        <v>690</v>
      </c>
    </row>
    <row r="3" spans="2:14" x14ac:dyDescent="0.3">
      <c r="B3" s="8"/>
    </row>
    <row r="5" spans="2:14" x14ac:dyDescent="0.3">
      <c r="B5" s="27" t="s">
        <v>179</v>
      </c>
      <c r="C5" s="28">
        <v>2015</v>
      </c>
      <c r="D5" s="28" t="s">
        <v>205</v>
      </c>
      <c r="E5" s="28" t="s">
        <v>206</v>
      </c>
      <c r="F5" s="28">
        <v>2018</v>
      </c>
      <c r="G5" s="28" t="s">
        <v>207</v>
      </c>
      <c r="H5" s="46" t="s">
        <v>208</v>
      </c>
      <c r="I5" s="46" t="s">
        <v>660</v>
      </c>
      <c r="J5" s="46" t="s">
        <v>672</v>
      </c>
      <c r="K5" s="46" t="s">
        <v>674</v>
      </c>
      <c r="L5" s="46" t="s">
        <v>689</v>
      </c>
      <c r="M5" s="36" t="s">
        <v>708</v>
      </c>
      <c r="N5" s="72">
        <v>45658</v>
      </c>
    </row>
    <row r="6" spans="2:14" x14ac:dyDescent="0.3">
      <c r="B6" s="29" t="s">
        <v>577</v>
      </c>
      <c r="C6" s="39">
        <f t="shared" ref="C6:N6" si="0">+SUM(C287,C280,C274,C260,C258,C245,C213,C203,C196,C178,C175,C166,C142,C119,C111,C109,C107,C88,C74,C71,C55,C46,C40,C23,C20,C7)</f>
        <v>37160.333333333328</v>
      </c>
      <c r="D6" s="39">
        <f t="shared" si="0"/>
        <v>37652.083333333343</v>
      </c>
      <c r="E6" s="39">
        <f t="shared" si="0"/>
        <v>37465.333333333336</v>
      </c>
      <c r="F6" s="39">
        <f t="shared" si="0"/>
        <v>37415.250000000007</v>
      </c>
      <c r="G6" s="39">
        <f t="shared" si="0"/>
        <v>37875.083333333336</v>
      </c>
      <c r="H6" s="52">
        <f t="shared" si="0"/>
        <v>37813.166666666672</v>
      </c>
      <c r="I6" s="52">
        <f t="shared" si="0"/>
        <v>38136.083333333336</v>
      </c>
      <c r="J6" s="52">
        <f t="shared" si="0"/>
        <v>38234.416666666664</v>
      </c>
      <c r="K6" s="52">
        <f t="shared" si="0"/>
        <v>38815.742424242424</v>
      </c>
      <c r="L6" s="52">
        <f t="shared" si="0"/>
        <v>38647.75</v>
      </c>
      <c r="M6" s="52">
        <f t="shared" ref="M6" si="1">+SUM(M287,M280,M274,M260,M258,M245,M213,M203,M196,M178,M175,M166,M142,M119,M111,M109,M107,M88,M74,M71,M55,M46,M40,M23,M20,M7)</f>
        <v>37501</v>
      </c>
      <c r="N6" s="73">
        <f t="shared" si="0"/>
        <v>37501</v>
      </c>
    </row>
    <row r="7" spans="2:14" x14ac:dyDescent="0.3">
      <c r="B7" s="29" t="s">
        <v>180</v>
      </c>
      <c r="C7" s="39">
        <f t="shared" ref="C7:N7" si="2">+SUM(C8:C19)</f>
        <v>800.33333333333326</v>
      </c>
      <c r="D7" s="39">
        <f t="shared" si="2"/>
        <v>818.33333333333337</v>
      </c>
      <c r="E7" s="39">
        <f t="shared" si="2"/>
        <v>872.75</v>
      </c>
      <c r="F7" s="39">
        <f t="shared" si="2"/>
        <v>875.33333333333326</v>
      </c>
      <c r="G7" s="39">
        <f t="shared" si="2"/>
        <v>932.5</v>
      </c>
      <c r="H7" s="52">
        <f t="shared" si="2"/>
        <v>937.66666666666663</v>
      </c>
      <c r="I7" s="52">
        <f t="shared" si="2"/>
        <v>949.08333333333348</v>
      </c>
      <c r="J7" s="52">
        <f t="shared" si="2"/>
        <v>1001.5833333333333</v>
      </c>
      <c r="K7" s="52">
        <f t="shared" si="2"/>
        <v>1049.6666666666665</v>
      </c>
      <c r="L7" s="52">
        <f t="shared" si="2"/>
        <v>1023.1666666666666</v>
      </c>
      <c r="M7" s="52">
        <f t="shared" ref="M7" si="3">+SUM(M8:M19)</f>
        <v>927</v>
      </c>
      <c r="N7" s="73">
        <f t="shared" si="2"/>
        <v>927</v>
      </c>
    </row>
    <row r="8" spans="2:14" x14ac:dyDescent="0.3">
      <c r="B8" s="3" t="s">
        <v>219</v>
      </c>
      <c r="C8" s="17">
        <v>104.25</v>
      </c>
      <c r="D8" s="17">
        <v>104.75</v>
      </c>
      <c r="E8" s="17">
        <v>107.25</v>
      </c>
      <c r="F8" s="17">
        <v>105.66666666666667</v>
      </c>
      <c r="G8" s="17">
        <v>114</v>
      </c>
      <c r="H8" s="53">
        <v>122.58333333333333</v>
      </c>
      <c r="I8" s="53">
        <v>128.08333333333334</v>
      </c>
      <c r="J8" s="53">
        <v>124.41666666666667</v>
      </c>
      <c r="K8" s="53">
        <v>135.83333333333334</v>
      </c>
      <c r="L8" s="53">
        <v>160.41666666666666</v>
      </c>
      <c r="M8" s="40">
        <v>153</v>
      </c>
      <c r="N8" s="74">
        <v>153</v>
      </c>
    </row>
    <row r="9" spans="2:14" x14ac:dyDescent="0.3">
      <c r="B9" s="3" t="s">
        <v>220</v>
      </c>
      <c r="C9" s="17">
        <v>26.583333333333332</v>
      </c>
      <c r="D9" s="17">
        <v>29.25</v>
      </c>
      <c r="E9" s="17">
        <v>30.333333333333332</v>
      </c>
      <c r="F9" s="17">
        <v>31.833333333333332</v>
      </c>
      <c r="G9" s="17">
        <v>33.416666666666664</v>
      </c>
      <c r="H9" s="53">
        <v>32.083333333333336</v>
      </c>
      <c r="I9" s="53">
        <v>32.75</v>
      </c>
      <c r="J9" s="53">
        <v>32.5</v>
      </c>
      <c r="K9" s="53">
        <v>33.416666666666664</v>
      </c>
      <c r="L9" s="53">
        <v>32</v>
      </c>
      <c r="M9" s="40">
        <v>31</v>
      </c>
      <c r="N9" s="74">
        <v>31</v>
      </c>
    </row>
    <row r="10" spans="2:14" x14ac:dyDescent="0.3">
      <c r="B10" s="3" t="s">
        <v>221</v>
      </c>
      <c r="C10" s="17">
        <v>39.666666666666664</v>
      </c>
      <c r="D10" s="17">
        <v>38.916666666666664</v>
      </c>
      <c r="E10" s="17">
        <v>42.666666666666664</v>
      </c>
      <c r="F10" s="17">
        <v>43.25</v>
      </c>
      <c r="G10" s="17">
        <v>43.583333333333336</v>
      </c>
      <c r="H10" s="53">
        <v>41.916666666666664</v>
      </c>
      <c r="I10" s="53">
        <v>45.666666666666664</v>
      </c>
      <c r="J10" s="53">
        <v>48.416666666666664</v>
      </c>
      <c r="K10" s="53">
        <v>51.666666666666664</v>
      </c>
      <c r="L10" s="53">
        <v>51.25</v>
      </c>
      <c r="M10" s="40">
        <v>50</v>
      </c>
      <c r="N10" s="74">
        <v>50</v>
      </c>
    </row>
    <row r="11" spans="2:14" x14ac:dyDescent="0.3">
      <c r="B11" s="3" t="s">
        <v>410</v>
      </c>
      <c r="C11" s="17">
        <v>33.416666666666664</v>
      </c>
      <c r="D11" s="17">
        <v>37.166666666666664</v>
      </c>
      <c r="E11" s="17">
        <v>39.083333333333336</v>
      </c>
      <c r="F11" s="17">
        <v>38.5</v>
      </c>
      <c r="G11" s="17">
        <v>36.75</v>
      </c>
      <c r="H11" s="53">
        <v>41.416666666666664</v>
      </c>
      <c r="I11" s="53">
        <v>43.583333333333336</v>
      </c>
      <c r="J11" s="53">
        <v>49.083333333333336</v>
      </c>
      <c r="K11" s="53">
        <v>52.75</v>
      </c>
      <c r="L11" s="53">
        <v>44.583333333333336</v>
      </c>
      <c r="M11" s="40">
        <v>47</v>
      </c>
      <c r="N11" s="74">
        <v>47</v>
      </c>
    </row>
    <row r="12" spans="2:14" x14ac:dyDescent="0.3">
      <c r="B12" s="3" t="s">
        <v>222</v>
      </c>
      <c r="C12" s="17">
        <v>38.083333333333336</v>
      </c>
      <c r="D12" s="17">
        <v>42.75</v>
      </c>
      <c r="E12" s="17">
        <v>43.25</v>
      </c>
      <c r="F12" s="17">
        <v>44.916666666666664</v>
      </c>
      <c r="G12" s="17">
        <v>46.416666666666664</v>
      </c>
      <c r="H12" s="53">
        <v>46.166666666666664</v>
      </c>
      <c r="I12" s="53">
        <v>46.166666666666664</v>
      </c>
      <c r="J12" s="53">
        <v>45.5</v>
      </c>
      <c r="K12" s="53">
        <v>43.583333333333336</v>
      </c>
      <c r="L12" s="53">
        <v>40.75</v>
      </c>
      <c r="M12" s="40" t="s">
        <v>673</v>
      </c>
      <c r="N12" s="74" t="s">
        <v>673</v>
      </c>
    </row>
    <row r="13" spans="2:14" x14ac:dyDescent="0.3">
      <c r="B13" s="3" t="s">
        <v>223</v>
      </c>
      <c r="C13" s="17">
        <v>79.5</v>
      </c>
      <c r="D13" s="17">
        <v>79.666666666666671</v>
      </c>
      <c r="E13" s="17">
        <v>77.5</v>
      </c>
      <c r="F13" s="17">
        <v>78.5</v>
      </c>
      <c r="G13" s="17">
        <v>76.916666666666671</v>
      </c>
      <c r="H13" s="53">
        <v>74.25</v>
      </c>
      <c r="I13" s="53">
        <v>74.916666666666671</v>
      </c>
      <c r="J13" s="53">
        <v>81.666666666666671</v>
      </c>
      <c r="K13" s="53">
        <v>99.5</v>
      </c>
      <c r="L13" s="53">
        <v>89.583333333333329</v>
      </c>
      <c r="M13" s="40">
        <v>85</v>
      </c>
      <c r="N13" s="74">
        <v>85</v>
      </c>
    </row>
    <row r="14" spans="2:14" x14ac:dyDescent="0.3">
      <c r="B14" s="3" t="s">
        <v>224</v>
      </c>
      <c r="C14" s="17">
        <v>90.916666666666671</v>
      </c>
      <c r="D14" s="17">
        <v>89</v>
      </c>
      <c r="E14" s="17">
        <v>98.166666666666671</v>
      </c>
      <c r="F14" s="17">
        <v>92.583333333333329</v>
      </c>
      <c r="G14" s="17">
        <v>95</v>
      </c>
      <c r="H14" s="53">
        <v>108.41666666666667</v>
      </c>
      <c r="I14" s="53">
        <v>109.16666666666667</v>
      </c>
      <c r="J14" s="53">
        <v>121.83333333333333</v>
      </c>
      <c r="K14" s="53">
        <v>136.41666666666666</v>
      </c>
      <c r="L14" s="53">
        <v>139.41666666666666</v>
      </c>
      <c r="M14" s="40">
        <v>122</v>
      </c>
      <c r="N14" s="74">
        <v>122</v>
      </c>
    </row>
    <row r="15" spans="2:14" x14ac:dyDescent="0.3">
      <c r="B15" s="3" t="s">
        <v>416</v>
      </c>
      <c r="C15" s="17">
        <v>7.083333333333333</v>
      </c>
      <c r="D15" s="17">
        <v>7</v>
      </c>
      <c r="E15" s="17">
        <v>6.75</v>
      </c>
      <c r="F15" s="17">
        <v>5.583333333333333</v>
      </c>
      <c r="G15" s="17">
        <v>36.083333333333336</v>
      </c>
      <c r="H15" s="53">
        <v>42.75</v>
      </c>
      <c r="I15" s="53">
        <v>45.583333333333336</v>
      </c>
      <c r="J15" s="53">
        <v>45.666666666666664</v>
      </c>
      <c r="K15" s="53">
        <v>38.75</v>
      </c>
      <c r="L15" s="53">
        <v>33.916666666666664</v>
      </c>
      <c r="M15" s="40">
        <v>31</v>
      </c>
      <c r="N15" s="74">
        <v>31</v>
      </c>
    </row>
    <row r="16" spans="2:14" x14ac:dyDescent="0.3">
      <c r="B16" s="3" t="s">
        <v>225</v>
      </c>
      <c r="C16" s="17">
        <v>76.083333333333329</v>
      </c>
      <c r="D16" s="17">
        <v>70.333333333333329</v>
      </c>
      <c r="E16" s="17">
        <v>73.75</v>
      </c>
      <c r="F16" s="17">
        <v>75.083333333333329</v>
      </c>
      <c r="G16" s="17">
        <v>82.333333333333329</v>
      </c>
      <c r="H16" s="53">
        <v>84.75</v>
      </c>
      <c r="I16" s="53">
        <v>88</v>
      </c>
      <c r="J16" s="53">
        <v>90.666666666666671</v>
      </c>
      <c r="K16" s="53">
        <v>94.916666666666671</v>
      </c>
      <c r="L16" s="53">
        <v>88</v>
      </c>
      <c r="M16" s="40">
        <v>85</v>
      </c>
      <c r="N16" s="74">
        <v>85</v>
      </c>
    </row>
    <row r="17" spans="2:14" x14ac:dyDescent="0.3">
      <c r="B17" s="3" t="s">
        <v>226</v>
      </c>
      <c r="C17" s="17">
        <v>237.5</v>
      </c>
      <c r="D17" s="17">
        <v>251.41666666666666</v>
      </c>
      <c r="E17" s="17">
        <v>282.25</v>
      </c>
      <c r="F17" s="17">
        <v>278.5</v>
      </c>
      <c r="G17" s="17">
        <v>277.5</v>
      </c>
      <c r="H17" s="53">
        <v>253.33333333333334</v>
      </c>
      <c r="I17" s="53">
        <v>244</v>
      </c>
      <c r="J17" s="53">
        <v>241.16666666666666</v>
      </c>
      <c r="K17" s="53">
        <v>232.75</v>
      </c>
      <c r="L17" s="53">
        <v>228.58333333333334</v>
      </c>
      <c r="M17" s="40">
        <v>227</v>
      </c>
      <c r="N17" s="74">
        <v>227</v>
      </c>
    </row>
    <row r="18" spans="2:14" x14ac:dyDescent="0.3">
      <c r="B18" s="3" t="s">
        <v>227</v>
      </c>
      <c r="C18" s="17">
        <v>46.916666666666664</v>
      </c>
      <c r="D18" s="17">
        <v>47.833333333333336</v>
      </c>
      <c r="E18" s="17">
        <v>44.916666666666664</v>
      </c>
      <c r="F18" s="17">
        <v>48.666666666666664</v>
      </c>
      <c r="G18" s="17">
        <v>51.083333333333336</v>
      </c>
      <c r="H18" s="53">
        <v>52.916666666666664</v>
      </c>
      <c r="I18" s="53">
        <v>55.833333333333336</v>
      </c>
      <c r="J18" s="53">
        <v>62.5</v>
      </c>
      <c r="K18" s="53">
        <v>62.5</v>
      </c>
      <c r="L18" s="53">
        <v>57.916666666666664</v>
      </c>
      <c r="M18" s="40">
        <v>52</v>
      </c>
      <c r="N18" s="74">
        <v>52</v>
      </c>
    </row>
    <row r="19" spans="2:14" x14ac:dyDescent="0.3">
      <c r="B19" s="5" t="s">
        <v>578</v>
      </c>
      <c r="C19" s="19">
        <v>20.333333333333332</v>
      </c>
      <c r="D19" s="19">
        <v>20.25</v>
      </c>
      <c r="E19" s="19">
        <v>26.833333333333332</v>
      </c>
      <c r="F19" s="19">
        <v>32.25</v>
      </c>
      <c r="G19" s="19">
        <v>39.416666666666664</v>
      </c>
      <c r="H19" s="54">
        <v>37.083333333333336</v>
      </c>
      <c r="I19" s="54">
        <v>35.333333333333336</v>
      </c>
      <c r="J19" s="54">
        <v>58.166666666666664</v>
      </c>
      <c r="K19" s="54">
        <v>67.583333333333329</v>
      </c>
      <c r="L19" s="54">
        <v>56.75</v>
      </c>
      <c r="M19" s="41">
        <v>44</v>
      </c>
      <c r="N19" s="75">
        <v>44</v>
      </c>
    </row>
    <row r="20" spans="2:14" x14ac:dyDescent="0.3">
      <c r="B20" s="29" t="s">
        <v>215</v>
      </c>
      <c r="C20" s="39">
        <f>+SUM(C21:C22)</f>
        <v>10838.5</v>
      </c>
      <c r="D20" s="39">
        <f t="shared" ref="D20:N20" si="4">+SUM(D21:D22)</f>
        <v>11100.583333333334</v>
      </c>
      <c r="E20" s="39">
        <f t="shared" si="4"/>
        <v>11035.833333333334</v>
      </c>
      <c r="F20" s="39">
        <f t="shared" si="4"/>
        <v>10883.5</v>
      </c>
      <c r="G20" s="39">
        <f t="shared" si="4"/>
        <v>10850.666666666666</v>
      </c>
      <c r="H20" s="52">
        <f t="shared" ref="H20:M20" si="5">+SUM(H21:H22)</f>
        <v>10549.666666666668</v>
      </c>
      <c r="I20" s="52">
        <f t="shared" si="5"/>
        <v>10384.916666666666</v>
      </c>
      <c r="J20" s="52">
        <f t="shared" si="5"/>
        <v>10209</v>
      </c>
      <c r="K20" s="52">
        <f t="shared" si="5"/>
        <v>10019.416666666668</v>
      </c>
      <c r="L20" s="52">
        <f t="shared" si="5"/>
        <v>10247</v>
      </c>
      <c r="M20" s="52">
        <f t="shared" si="5"/>
        <v>9653</v>
      </c>
      <c r="N20" s="73">
        <f t="shared" si="4"/>
        <v>9653</v>
      </c>
    </row>
    <row r="21" spans="2:14" x14ac:dyDescent="0.3">
      <c r="B21" s="3" t="s">
        <v>398</v>
      </c>
      <c r="C21" s="21">
        <v>444.08333333333331</v>
      </c>
      <c r="D21" s="17">
        <v>489</v>
      </c>
      <c r="E21" s="17">
        <v>501.25</v>
      </c>
      <c r="F21" s="17">
        <v>501.25</v>
      </c>
      <c r="G21" s="17">
        <v>518.75</v>
      </c>
      <c r="H21" s="53">
        <v>447.08333333333331</v>
      </c>
      <c r="I21" s="53">
        <v>487.66666666666669</v>
      </c>
      <c r="J21" s="53">
        <v>529</v>
      </c>
      <c r="K21" s="53">
        <v>583.08333333333337</v>
      </c>
      <c r="L21" s="53">
        <v>795.66666666666663</v>
      </c>
      <c r="M21" s="40">
        <v>793</v>
      </c>
      <c r="N21" s="74">
        <v>793</v>
      </c>
    </row>
    <row r="22" spans="2:14" x14ac:dyDescent="0.3">
      <c r="B22" s="3" t="s">
        <v>399</v>
      </c>
      <c r="C22" s="21">
        <v>10394.416666666666</v>
      </c>
      <c r="D22" s="17">
        <v>10611.583333333334</v>
      </c>
      <c r="E22" s="17">
        <v>10534.583333333334</v>
      </c>
      <c r="F22" s="17">
        <v>10382.25</v>
      </c>
      <c r="G22" s="17">
        <v>10331.916666666666</v>
      </c>
      <c r="H22" s="53">
        <v>10102.583333333334</v>
      </c>
      <c r="I22" s="53">
        <v>9897.25</v>
      </c>
      <c r="J22" s="53">
        <v>9680</v>
      </c>
      <c r="K22" s="53">
        <v>9436.3333333333339</v>
      </c>
      <c r="L22" s="53">
        <v>9451.3333333333339</v>
      </c>
      <c r="M22" s="40">
        <v>8860</v>
      </c>
      <c r="N22" s="74">
        <v>8860</v>
      </c>
    </row>
    <row r="23" spans="2:14" x14ac:dyDescent="0.3">
      <c r="B23" s="29" t="s">
        <v>181</v>
      </c>
      <c r="C23" s="39">
        <f>+SUM(C24:C39)</f>
        <v>2593.75</v>
      </c>
      <c r="D23" s="39">
        <f t="shared" ref="D23:N23" si="6">+SUM(D24:D39)</f>
        <v>2638.9999999999995</v>
      </c>
      <c r="E23" s="39">
        <f t="shared" si="6"/>
        <v>2701.416666666667</v>
      </c>
      <c r="F23" s="39">
        <f t="shared" si="6"/>
        <v>2717</v>
      </c>
      <c r="G23" s="39">
        <f t="shared" si="6"/>
        <v>2817.9166666666665</v>
      </c>
      <c r="H23" s="52">
        <f t="shared" ref="H23:M23" si="7">+SUM(H24:H39)</f>
        <v>2860</v>
      </c>
      <c r="I23" s="52">
        <f t="shared" si="7"/>
        <v>2906.2499999999995</v>
      </c>
      <c r="J23" s="52">
        <f t="shared" si="7"/>
        <v>2992.0833333333335</v>
      </c>
      <c r="K23" s="52">
        <f t="shared" si="7"/>
        <v>3057.1666666666665</v>
      </c>
      <c r="L23" s="52">
        <f t="shared" si="7"/>
        <v>3003.333333333333</v>
      </c>
      <c r="M23" s="52">
        <f t="shared" si="7"/>
        <v>2916</v>
      </c>
      <c r="N23" s="73">
        <f t="shared" si="6"/>
        <v>2916</v>
      </c>
    </row>
    <row r="24" spans="2:14" x14ac:dyDescent="0.3">
      <c r="B24" s="3" t="s">
        <v>579</v>
      </c>
      <c r="C24" s="17">
        <v>56.833333333333336</v>
      </c>
      <c r="D24" s="17">
        <v>58.083333333333336</v>
      </c>
      <c r="E24" s="17">
        <v>55.75</v>
      </c>
      <c r="F24" s="17">
        <v>57.166666666666664</v>
      </c>
      <c r="G24" s="17">
        <v>60.5</v>
      </c>
      <c r="H24" s="53">
        <v>59.083333333333336</v>
      </c>
      <c r="I24" s="53">
        <v>63.416666666666664</v>
      </c>
      <c r="J24" s="53">
        <v>72.416666666666671</v>
      </c>
      <c r="K24" s="53">
        <v>75.416666666666671</v>
      </c>
      <c r="L24" s="53">
        <v>73.666666666666671</v>
      </c>
      <c r="M24" s="40">
        <v>76</v>
      </c>
      <c r="N24" s="74">
        <v>76</v>
      </c>
    </row>
    <row r="25" spans="2:14" x14ac:dyDescent="0.3">
      <c r="B25" s="3" t="s">
        <v>228</v>
      </c>
      <c r="C25" s="17">
        <v>192.83333333333334</v>
      </c>
      <c r="D25" s="17">
        <v>182.33333333333334</v>
      </c>
      <c r="E25" s="17">
        <v>185.16666666666666</v>
      </c>
      <c r="F25" s="17">
        <v>193.66666666666666</v>
      </c>
      <c r="G25" s="17">
        <v>204.5</v>
      </c>
      <c r="H25" s="53">
        <v>209</v>
      </c>
      <c r="I25" s="53">
        <v>224.66666666666666</v>
      </c>
      <c r="J25" s="53">
        <v>228.58333333333334</v>
      </c>
      <c r="K25" s="53">
        <v>230</v>
      </c>
      <c r="L25" s="53">
        <v>226.75</v>
      </c>
      <c r="M25" s="40">
        <v>216</v>
      </c>
      <c r="N25" s="74">
        <v>216</v>
      </c>
    </row>
    <row r="26" spans="2:14" x14ac:dyDescent="0.3">
      <c r="B26" s="3" t="s">
        <v>229</v>
      </c>
      <c r="C26" s="17">
        <v>66.833333333333329</v>
      </c>
      <c r="D26" s="17">
        <v>71.75</v>
      </c>
      <c r="E26" s="17">
        <v>73</v>
      </c>
      <c r="F26" s="17">
        <v>80.166666666666671</v>
      </c>
      <c r="G26" s="17">
        <v>81.833333333333329</v>
      </c>
      <c r="H26" s="53">
        <v>79.916666666666671</v>
      </c>
      <c r="I26" s="53">
        <v>83.666666666666671</v>
      </c>
      <c r="J26" s="53">
        <v>81.416666666666671</v>
      </c>
      <c r="K26" s="53">
        <v>84.5</v>
      </c>
      <c r="L26" s="53">
        <v>82.916666666666671</v>
      </c>
      <c r="M26" s="40">
        <v>74</v>
      </c>
      <c r="N26" s="74">
        <v>74</v>
      </c>
    </row>
    <row r="27" spans="2:14" x14ac:dyDescent="0.3">
      <c r="B27" s="3" t="s">
        <v>420</v>
      </c>
      <c r="C27" s="17">
        <v>35</v>
      </c>
      <c r="D27" s="17">
        <v>34.5</v>
      </c>
      <c r="E27" s="17">
        <v>41.416666666666664</v>
      </c>
      <c r="F27" s="17">
        <v>38.5</v>
      </c>
      <c r="G27" s="17">
        <v>35.833333333333336</v>
      </c>
      <c r="H27" s="53">
        <v>38.833333333333336</v>
      </c>
      <c r="I27" s="53">
        <v>39.75</v>
      </c>
      <c r="J27" s="53">
        <v>42.333333333333336</v>
      </c>
      <c r="K27" s="53">
        <v>47.166666666666664</v>
      </c>
      <c r="L27" s="53">
        <v>49.5</v>
      </c>
      <c r="M27" s="40">
        <v>51</v>
      </c>
      <c r="N27" s="74">
        <v>51</v>
      </c>
    </row>
    <row r="28" spans="2:14" x14ac:dyDescent="0.3">
      <c r="B28" s="3" t="s">
        <v>230</v>
      </c>
      <c r="C28" s="17">
        <v>487.5</v>
      </c>
      <c r="D28" s="17">
        <v>505.25</v>
      </c>
      <c r="E28" s="17">
        <v>566.16666666666663</v>
      </c>
      <c r="F28" s="17">
        <v>560.91666666666663</v>
      </c>
      <c r="G28" s="17">
        <v>557.33333333333337</v>
      </c>
      <c r="H28" s="53">
        <v>550.5</v>
      </c>
      <c r="I28" s="53">
        <v>537.16666666666663</v>
      </c>
      <c r="J28" s="53">
        <v>513.25</v>
      </c>
      <c r="K28" s="53">
        <v>494.08333333333331</v>
      </c>
      <c r="L28" s="53">
        <v>482.25</v>
      </c>
      <c r="M28" s="40">
        <v>471</v>
      </c>
      <c r="N28" s="74">
        <v>471</v>
      </c>
    </row>
    <row r="29" spans="2:14" x14ac:dyDescent="0.3">
      <c r="B29" s="3" t="s">
        <v>265</v>
      </c>
      <c r="C29" s="17">
        <v>73.833333333333329</v>
      </c>
      <c r="D29" s="17">
        <v>71.666666666666671</v>
      </c>
      <c r="E29" s="17">
        <v>68.083333333333329</v>
      </c>
      <c r="F29" s="17">
        <v>61</v>
      </c>
      <c r="G29" s="17">
        <v>60.5</v>
      </c>
      <c r="H29" s="53">
        <v>59.083333333333336</v>
      </c>
      <c r="I29" s="53">
        <v>57.166666666666664</v>
      </c>
      <c r="J29" s="53">
        <v>56.333333333333336</v>
      </c>
      <c r="K29" s="53">
        <v>62.666666666666664</v>
      </c>
      <c r="L29" s="53">
        <v>62.25</v>
      </c>
      <c r="M29" s="40">
        <v>58</v>
      </c>
      <c r="N29" s="74">
        <v>58</v>
      </c>
    </row>
    <row r="30" spans="2:14" x14ac:dyDescent="0.3">
      <c r="B30" s="3" t="s">
        <v>231</v>
      </c>
      <c r="C30" s="17">
        <v>349.33333333333331</v>
      </c>
      <c r="D30" s="17">
        <v>349.41666666666669</v>
      </c>
      <c r="E30" s="17">
        <v>339.25</v>
      </c>
      <c r="F30" s="17">
        <v>334.75</v>
      </c>
      <c r="G30" s="17">
        <v>349</v>
      </c>
      <c r="H30" s="53">
        <v>377.91666666666669</v>
      </c>
      <c r="I30" s="53">
        <v>386.33333333333331</v>
      </c>
      <c r="J30" s="53">
        <v>417.33333333333331</v>
      </c>
      <c r="K30" s="53">
        <v>423.5</v>
      </c>
      <c r="L30" s="53">
        <v>384.41666666666669</v>
      </c>
      <c r="M30" s="40">
        <v>369</v>
      </c>
      <c r="N30" s="74">
        <v>369</v>
      </c>
    </row>
    <row r="31" spans="2:14" x14ac:dyDescent="0.3">
      <c r="B31" s="3" t="s">
        <v>232</v>
      </c>
      <c r="C31" s="17">
        <v>61.5</v>
      </c>
      <c r="D31" s="17">
        <v>57.083333333333336</v>
      </c>
      <c r="E31" s="17">
        <v>61.416666666666664</v>
      </c>
      <c r="F31" s="17">
        <v>63</v>
      </c>
      <c r="G31" s="17">
        <v>61.666666666666664</v>
      </c>
      <c r="H31" s="53">
        <v>62.333333333333336</v>
      </c>
      <c r="I31" s="53">
        <v>58.833333333333336</v>
      </c>
      <c r="J31" s="53">
        <v>55.833333333333336</v>
      </c>
      <c r="K31" s="53">
        <v>59.333333333333336</v>
      </c>
      <c r="L31" s="53">
        <v>67.25</v>
      </c>
      <c r="M31" s="40">
        <v>70</v>
      </c>
      <c r="N31" s="74">
        <v>70</v>
      </c>
    </row>
    <row r="32" spans="2:14" x14ac:dyDescent="0.3">
      <c r="B32" s="3" t="s">
        <v>233</v>
      </c>
      <c r="C32" s="17">
        <v>134.91666666666666</v>
      </c>
      <c r="D32" s="17">
        <v>132.91666666666666</v>
      </c>
      <c r="E32" s="17">
        <v>123.5</v>
      </c>
      <c r="F32" s="17">
        <v>118.66666666666667</v>
      </c>
      <c r="G32" s="17">
        <v>129.75</v>
      </c>
      <c r="H32" s="53">
        <v>139.16666666666666</v>
      </c>
      <c r="I32" s="53">
        <v>121.83333333333333</v>
      </c>
      <c r="J32" s="53">
        <v>120.66666666666667</v>
      </c>
      <c r="K32" s="53">
        <v>128.75</v>
      </c>
      <c r="L32" s="53">
        <v>131.5</v>
      </c>
      <c r="M32" s="40">
        <v>133</v>
      </c>
      <c r="N32" s="74">
        <v>133</v>
      </c>
    </row>
    <row r="33" spans="2:14" x14ac:dyDescent="0.3">
      <c r="B33" s="3" t="s">
        <v>234</v>
      </c>
      <c r="C33" s="17">
        <v>98.5</v>
      </c>
      <c r="D33" s="17">
        <v>107.83333333333333</v>
      </c>
      <c r="E33" s="17">
        <v>112.41666666666667</v>
      </c>
      <c r="F33" s="17">
        <v>125.66666666666667</v>
      </c>
      <c r="G33" s="17">
        <v>124.08333333333333</v>
      </c>
      <c r="H33" s="53">
        <v>129.83333333333334</v>
      </c>
      <c r="I33" s="53">
        <v>143.5</v>
      </c>
      <c r="J33" s="53">
        <v>163.91666666666666</v>
      </c>
      <c r="K33" s="53">
        <v>181.41666666666666</v>
      </c>
      <c r="L33" s="53">
        <v>181.33333333333334</v>
      </c>
      <c r="M33" s="40">
        <v>170</v>
      </c>
      <c r="N33" s="74">
        <v>170</v>
      </c>
    </row>
    <row r="34" spans="2:14" x14ac:dyDescent="0.3">
      <c r="B34" s="3" t="s">
        <v>421</v>
      </c>
      <c r="C34" s="17">
        <v>13.5</v>
      </c>
      <c r="D34" s="17">
        <v>17.083333333333332</v>
      </c>
      <c r="E34" s="17">
        <v>21.916666666666668</v>
      </c>
      <c r="F34" s="17">
        <v>21.75</v>
      </c>
      <c r="G34" s="17">
        <v>24.583333333333332</v>
      </c>
      <c r="H34" s="53">
        <v>35.5</v>
      </c>
      <c r="I34" s="53">
        <v>39.083333333333336</v>
      </c>
      <c r="J34" s="53">
        <v>42.166666666666664</v>
      </c>
      <c r="K34" s="53">
        <v>51.25</v>
      </c>
      <c r="L34" s="53">
        <v>41.166666666666664</v>
      </c>
      <c r="M34" s="40">
        <v>42</v>
      </c>
      <c r="N34" s="74">
        <v>42</v>
      </c>
    </row>
    <row r="35" spans="2:14" x14ac:dyDescent="0.3">
      <c r="B35" s="3" t="s">
        <v>235</v>
      </c>
      <c r="C35" s="17">
        <v>224.75</v>
      </c>
      <c r="D35" s="17">
        <v>252.08333333333334</v>
      </c>
      <c r="E35" s="17">
        <v>251.75</v>
      </c>
      <c r="F35" s="17">
        <v>268.33333333333331</v>
      </c>
      <c r="G35" s="17">
        <v>340</v>
      </c>
      <c r="H35" s="53">
        <v>346</v>
      </c>
      <c r="I35" s="53">
        <v>343.83333333333331</v>
      </c>
      <c r="J35" s="53">
        <v>355.08333333333331</v>
      </c>
      <c r="K35" s="53">
        <v>387.5</v>
      </c>
      <c r="L35" s="53">
        <v>374.41666666666669</v>
      </c>
      <c r="M35" s="40">
        <v>357</v>
      </c>
      <c r="N35" s="74">
        <v>357</v>
      </c>
    </row>
    <row r="36" spans="2:14" x14ac:dyDescent="0.3">
      <c r="B36" s="3" t="s">
        <v>236</v>
      </c>
      <c r="C36" s="17">
        <v>116.5</v>
      </c>
      <c r="D36" s="17">
        <v>160.66666666666666</v>
      </c>
      <c r="E36" s="17">
        <v>161</v>
      </c>
      <c r="F36" s="17">
        <v>169.75</v>
      </c>
      <c r="G36" s="17">
        <v>170.16666666666666</v>
      </c>
      <c r="H36" s="53">
        <v>165.41666666666666</v>
      </c>
      <c r="I36" s="53">
        <v>182.25</v>
      </c>
      <c r="J36" s="53">
        <v>188.91666666666666</v>
      </c>
      <c r="K36" s="53">
        <v>187.5</v>
      </c>
      <c r="L36" s="53">
        <v>200.66666666666666</v>
      </c>
      <c r="M36" s="40">
        <v>199</v>
      </c>
      <c r="N36" s="74">
        <v>199</v>
      </c>
    </row>
    <row r="37" spans="2:14" x14ac:dyDescent="0.3">
      <c r="B37" s="3" t="s">
        <v>237</v>
      </c>
      <c r="C37" s="17">
        <v>128.16666666666666</v>
      </c>
      <c r="D37" s="17">
        <v>124.75</v>
      </c>
      <c r="E37" s="17">
        <v>121.41666666666667</v>
      </c>
      <c r="F37" s="17">
        <v>119</v>
      </c>
      <c r="G37" s="17">
        <v>114.83333333333333</v>
      </c>
      <c r="H37" s="53">
        <v>121.58333333333333</v>
      </c>
      <c r="I37" s="53">
        <v>124.75</v>
      </c>
      <c r="J37" s="53">
        <v>129.16666666666666</v>
      </c>
      <c r="K37" s="53">
        <v>133.91666666666666</v>
      </c>
      <c r="L37" s="53">
        <v>159.75</v>
      </c>
      <c r="M37" s="40">
        <v>159</v>
      </c>
      <c r="N37" s="74">
        <v>159</v>
      </c>
    </row>
    <row r="38" spans="2:14" x14ac:dyDescent="0.3">
      <c r="B38" s="3" t="s">
        <v>238</v>
      </c>
      <c r="C38" s="17">
        <v>175</v>
      </c>
      <c r="D38" s="17">
        <v>127.91666666666667</v>
      </c>
      <c r="E38" s="17">
        <v>119.41666666666667</v>
      </c>
      <c r="F38" s="17">
        <v>114.33333333333333</v>
      </c>
      <c r="G38" s="17">
        <v>110.16666666666667</v>
      </c>
      <c r="H38" s="53">
        <v>105.5</v>
      </c>
      <c r="I38" s="53">
        <v>105.33333333333333</v>
      </c>
      <c r="J38" s="53">
        <v>109.83333333333333</v>
      </c>
      <c r="K38" s="53">
        <v>110.66666666666667</v>
      </c>
      <c r="L38" s="53">
        <v>105.83333333333333</v>
      </c>
      <c r="M38" s="40">
        <v>108</v>
      </c>
      <c r="N38" s="74">
        <v>108</v>
      </c>
    </row>
    <row r="39" spans="2:14" x14ac:dyDescent="0.3">
      <c r="B39" s="5" t="s">
        <v>239</v>
      </c>
      <c r="C39" s="19">
        <v>378.75</v>
      </c>
      <c r="D39" s="19">
        <v>385.66666666666669</v>
      </c>
      <c r="E39" s="19">
        <v>399.75</v>
      </c>
      <c r="F39" s="19">
        <v>390.33333333333331</v>
      </c>
      <c r="G39" s="19">
        <v>393.16666666666669</v>
      </c>
      <c r="H39" s="54">
        <v>380.33333333333331</v>
      </c>
      <c r="I39" s="54">
        <v>394.66666666666669</v>
      </c>
      <c r="J39" s="54">
        <v>414.83333333333331</v>
      </c>
      <c r="K39" s="53">
        <v>399.5</v>
      </c>
      <c r="L39" s="53">
        <v>379.66666666666669</v>
      </c>
      <c r="M39" s="40">
        <v>363</v>
      </c>
      <c r="N39" s="74">
        <v>363</v>
      </c>
    </row>
    <row r="40" spans="2:14" x14ac:dyDescent="0.3">
      <c r="B40" s="29" t="s">
        <v>182</v>
      </c>
      <c r="C40" s="39">
        <f>+SUM(C41:C45)</f>
        <v>674.91666666666663</v>
      </c>
      <c r="D40" s="39">
        <f t="shared" ref="D40:N40" si="8">+SUM(D41:D45)</f>
        <v>672.16666666666663</v>
      </c>
      <c r="E40" s="39">
        <f t="shared" si="8"/>
        <v>652.91666666666663</v>
      </c>
      <c r="F40" s="39">
        <f t="shared" si="8"/>
        <v>676.66666666666663</v>
      </c>
      <c r="G40" s="39">
        <f t="shared" si="8"/>
        <v>691.25</v>
      </c>
      <c r="H40" s="52">
        <f t="shared" ref="H40:M40" si="9">+SUM(H41:H45)</f>
        <v>700.16666666666674</v>
      </c>
      <c r="I40" s="52">
        <f t="shared" si="9"/>
        <v>734.33333333333337</v>
      </c>
      <c r="J40" s="52">
        <f t="shared" si="9"/>
        <v>744</v>
      </c>
      <c r="K40" s="52">
        <f t="shared" si="9"/>
        <v>773.41666666666652</v>
      </c>
      <c r="L40" s="52">
        <f t="shared" si="9"/>
        <v>771</v>
      </c>
      <c r="M40" s="52">
        <f t="shared" si="9"/>
        <v>750</v>
      </c>
      <c r="N40" s="73">
        <f t="shared" si="8"/>
        <v>750</v>
      </c>
    </row>
    <row r="41" spans="2:14" x14ac:dyDescent="0.3">
      <c r="B41" s="3" t="s">
        <v>240</v>
      </c>
      <c r="C41" s="17">
        <v>389.25</v>
      </c>
      <c r="D41" s="17">
        <v>390.83333333333331</v>
      </c>
      <c r="E41" s="17">
        <v>383.08333333333331</v>
      </c>
      <c r="F41" s="17">
        <v>413.33333333333331</v>
      </c>
      <c r="G41" s="17">
        <v>419.58333333333331</v>
      </c>
      <c r="H41" s="53">
        <v>419.66666666666669</v>
      </c>
      <c r="I41" s="53">
        <v>444.66666666666669</v>
      </c>
      <c r="J41" s="53">
        <v>456.83333333333331</v>
      </c>
      <c r="K41" s="53">
        <v>470.5</v>
      </c>
      <c r="L41" s="53">
        <v>479.08333333333331</v>
      </c>
      <c r="M41" s="40">
        <v>476</v>
      </c>
      <c r="N41" s="74">
        <v>476</v>
      </c>
    </row>
    <row r="42" spans="2:14" x14ac:dyDescent="0.3">
      <c r="B42" s="3" t="s">
        <v>580</v>
      </c>
      <c r="C42" s="17">
        <v>17.666666666666668</v>
      </c>
      <c r="D42" s="17">
        <v>16.25</v>
      </c>
      <c r="E42" s="17">
        <v>16</v>
      </c>
      <c r="F42" s="17">
        <v>17.5</v>
      </c>
      <c r="G42" s="17">
        <v>18</v>
      </c>
      <c r="H42" s="53">
        <v>18.666666666666668</v>
      </c>
      <c r="I42" s="53">
        <v>19.75</v>
      </c>
      <c r="J42" s="53">
        <v>20.583333333333332</v>
      </c>
      <c r="K42" s="53">
        <v>22.083333333333332</v>
      </c>
      <c r="L42" s="53">
        <v>19.5</v>
      </c>
      <c r="M42" s="40" t="s">
        <v>673</v>
      </c>
      <c r="N42" s="74" t="s">
        <v>673</v>
      </c>
    </row>
    <row r="43" spans="2:14" x14ac:dyDescent="0.3">
      <c r="B43" s="3" t="s">
        <v>241</v>
      </c>
      <c r="C43" s="17">
        <v>59.583333333333336</v>
      </c>
      <c r="D43" s="17">
        <v>61.583333333333336</v>
      </c>
      <c r="E43" s="17">
        <v>60.5</v>
      </c>
      <c r="F43" s="17">
        <v>58.916666666666664</v>
      </c>
      <c r="G43" s="17">
        <v>60.083333333333336</v>
      </c>
      <c r="H43" s="53">
        <v>57.333333333333336</v>
      </c>
      <c r="I43" s="53">
        <v>56.083333333333336</v>
      </c>
      <c r="J43" s="53">
        <v>55.75</v>
      </c>
      <c r="K43" s="53">
        <v>63</v>
      </c>
      <c r="L43" s="53">
        <v>57.166666666666664</v>
      </c>
      <c r="M43" s="40">
        <v>61</v>
      </c>
      <c r="N43" s="74">
        <v>61</v>
      </c>
    </row>
    <row r="44" spans="2:14" x14ac:dyDescent="0.3">
      <c r="B44" s="3" t="s">
        <v>242</v>
      </c>
      <c r="C44" s="17">
        <v>39.25</v>
      </c>
      <c r="D44" s="17">
        <v>37.083333333333336</v>
      </c>
      <c r="E44" s="17">
        <v>31.916666666666668</v>
      </c>
      <c r="F44" s="17">
        <v>30.25</v>
      </c>
      <c r="G44" s="17">
        <v>31.25</v>
      </c>
      <c r="H44" s="53">
        <v>35.25</v>
      </c>
      <c r="I44" s="53">
        <v>34.25</v>
      </c>
      <c r="J44" s="53">
        <v>32.25</v>
      </c>
      <c r="K44" s="53">
        <v>30.916666666666668</v>
      </c>
      <c r="L44" s="53">
        <v>26.083333333333332</v>
      </c>
      <c r="M44" s="40">
        <v>26</v>
      </c>
      <c r="N44" s="74">
        <v>26</v>
      </c>
    </row>
    <row r="45" spans="2:14" x14ac:dyDescent="0.3">
      <c r="B45" s="5" t="s">
        <v>243</v>
      </c>
      <c r="C45" s="19">
        <v>169.16666666666666</v>
      </c>
      <c r="D45" s="19">
        <v>166.41666666666666</v>
      </c>
      <c r="E45" s="19">
        <v>161.41666666666666</v>
      </c>
      <c r="F45" s="19">
        <v>156.66666666666666</v>
      </c>
      <c r="G45" s="19">
        <v>162.33333333333334</v>
      </c>
      <c r="H45" s="54">
        <v>169.25</v>
      </c>
      <c r="I45" s="54">
        <v>179.58333333333334</v>
      </c>
      <c r="J45" s="54">
        <v>178.58333333333334</v>
      </c>
      <c r="K45" s="53">
        <v>186.91666666666666</v>
      </c>
      <c r="L45" s="53">
        <v>189.16666666666666</v>
      </c>
      <c r="M45" s="40">
        <v>187</v>
      </c>
      <c r="N45" s="74">
        <v>187</v>
      </c>
    </row>
    <row r="46" spans="2:14" x14ac:dyDescent="0.3">
      <c r="B46" s="29" t="s">
        <v>183</v>
      </c>
      <c r="C46" s="39">
        <f>+SUM(C47:C54)</f>
        <v>598.08333333333337</v>
      </c>
      <c r="D46" s="39">
        <f t="shared" ref="D46:N46" si="10">+SUM(D47:D54)</f>
        <v>605.5</v>
      </c>
      <c r="E46" s="39">
        <f t="shared" si="10"/>
        <v>574</v>
      </c>
      <c r="F46" s="39">
        <f t="shared" si="10"/>
        <v>560.16666666666663</v>
      </c>
      <c r="G46" s="39">
        <f t="shared" si="10"/>
        <v>549.66666666666663</v>
      </c>
      <c r="H46" s="52">
        <f t="shared" si="10"/>
        <v>541.75</v>
      </c>
      <c r="I46" s="52">
        <f t="shared" si="10"/>
        <v>544</v>
      </c>
      <c r="J46" s="52">
        <f t="shared" si="10"/>
        <v>562.58333333333337</v>
      </c>
      <c r="K46" s="52">
        <f t="shared" si="10"/>
        <v>570.75000000000011</v>
      </c>
      <c r="L46" s="52">
        <f t="shared" si="10"/>
        <v>554.33333333333337</v>
      </c>
      <c r="M46" s="52">
        <f t="shared" si="10"/>
        <v>550</v>
      </c>
      <c r="N46" s="73">
        <f t="shared" si="10"/>
        <v>550</v>
      </c>
    </row>
    <row r="47" spans="2:14" x14ac:dyDescent="0.3">
      <c r="B47" s="3" t="s">
        <v>244</v>
      </c>
      <c r="C47" s="17">
        <v>48.916666666666664</v>
      </c>
      <c r="D47" s="17">
        <v>46.083333333333336</v>
      </c>
      <c r="E47" s="17">
        <v>46.333333333333336</v>
      </c>
      <c r="F47" s="17">
        <v>47.166666666666664</v>
      </c>
      <c r="G47" s="17">
        <v>46.833333333333336</v>
      </c>
      <c r="H47" s="53">
        <v>48.916666666666664</v>
      </c>
      <c r="I47" s="53">
        <v>49.166666666666664</v>
      </c>
      <c r="J47" s="53">
        <v>50.25</v>
      </c>
      <c r="K47" s="53">
        <v>45.833333333333336</v>
      </c>
      <c r="L47" s="53">
        <v>43.333333333333336</v>
      </c>
      <c r="M47" s="40">
        <v>45</v>
      </c>
      <c r="N47" s="74">
        <v>45</v>
      </c>
    </row>
    <row r="48" spans="2:14" x14ac:dyDescent="0.3">
      <c r="B48" s="3" t="s">
        <v>245</v>
      </c>
      <c r="C48" s="17">
        <v>74.333333333333329</v>
      </c>
      <c r="D48" s="17">
        <v>73.75</v>
      </c>
      <c r="E48" s="17">
        <v>69.833333333333329</v>
      </c>
      <c r="F48" s="17">
        <v>65.666666666666671</v>
      </c>
      <c r="G48" s="17">
        <v>61.25</v>
      </c>
      <c r="H48" s="53">
        <v>62.666666666666664</v>
      </c>
      <c r="I48" s="53">
        <v>63.583333333333336</v>
      </c>
      <c r="J48" s="53">
        <v>68.75</v>
      </c>
      <c r="K48" s="53">
        <v>69.75</v>
      </c>
      <c r="L48" s="53">
        <v>68.166666666666671</v>
      </c>
      <c r="M48" s="40">
        <v>69</v>
      </c>
      <c r="N48" s="74">
        <v>69</v>
      </c>
    </row>
    <row r="49" spans="2:14" x14ac:dyDescent="0.3">
      <c r="B49" s="3" t="s">
        <v>247</v>
      </c>
      <c r="C49" s="17">
        <v>135.5</v>
      </c>
      <c r="D49" s="17">
        <v>125.91666666666667</v>
      </c>
      <c r="E49" s="17">
        <v>120.91666666666667</v>
      </c>
      <c r="F49" s="17">
        <v>125.5</v>
      </c>
      <c r="G49" s="17">
        <v>121.16666666666667</v>
      </c>
      <c r="H49" s="53">
        <v>116.58333333333333</v>
      </c>
      <c r="I49" s="53">
        <v>119.75</v>
      </c>
      <c r="J49" s="53">
        <v>119.08333333333333</v>
      </c>
      <c r="K49" s="53">
        <v>120.83333333333333</v>
      </c>
      <c r="L49" s="53">
        <v>119.16666666666667</v>
      </c>
      <c r="M49" s="40">
        <v>121</v>
      </c>
      <c r="N49" s="74">
        <v>121</v>
      </c>
    </row>
    <row r="50" spans="2:14" x14ac:dyDescent="0.3">
      <c r="B50" s="3" t="s">
        <v>248</v>
      </c>
      <c r="C50" s="17">
        <v>40.416666666666664</v>
      </c>
      <c r="D50" s="17">
        <v>43.333333333333336</v>
      </c>
      <c r="E50" s="17">
        <v>46.333333333333336</v>
      </c>
      <c r="F50" s="17">
        <v>46.666666666666664</v>
      </c>
      <c r="G50" s="17">
        <v>50.083333333333336</v>
      </c>
      <c r="H50" s="53">
        <v>49</v>
      </c>
      <c r="I50" s="53">
        <v>51.416666666666664</v>
      </c>
      <c r="J50" s="53">
        <v>50.5</v>
      </c>
      <c r="K50" s="53">
        <v>61.75</v>
      </c>
      <c r="L50" s="53">
        <v>55.083333333333336</v>
      </c>
      <c r="M50" s="40">
        <v>53</v>
      </c>
      <c r="N50" s="74">
        <v>53</v>
      </c>
    </row>
    <row r="51" spans="2:14" x14ac:dyDescent="0.3">
      <c r="B51" s="3" t="s">
        <v>249</v>
      </c>
      <c r="C51" s="17">
        <v>56.333333333333336</v>
      </c>
      <c r="D51" s="17">
        <v>54.333333333333336</v>
      </c>
      <c r="E51" s="17">
        <v>52.416666666666664</v>
      </c>
      <c r="F51" s="17">
        <v>48.333333333333336</v>
      </c>
      <c r="G51" s="17">
        <v>49.083333333333336</v>
      </c>
      <c r="H51" s="53">
        <v>51.333333333333336</v>
      </c>
      <c r="I51" s="53">
        <v>48.666666666666664</v>
      </c>
      <c r="J51" s="53">
        <v>48.916666666666664</v>
      </c>
      <c r="K51" s="53">
        <v>47.75</v>
      </c>
      <c r="L51" s="53">
        <v>47.333333333333336</v>
      </c>
      <c r="M51" s="40">
        <v>50</v>
      </c>
      <c r="N51" s="74">
        <v>50</v>
      </c>
    </row>
    <row r="52" spans="2:14" x14ac:dyDescent="0.3">
      <c r="B52" s="3" t="s">
        <v>250</v>
      </c>
      <c r="C52" s="17">
        <v>97.416666666666671</v>
      </c>
      <c r="D52" s="17">
        <v>111.33333333333333</v>
      </c>
      <c r="E52" s="17">
        <v>95.333333333333329</v>
      </c>
      <c r="F52" s="17">
        <v>81.833333333333329</v>
      </c>
      <c r="G52" s="17">
        <v>76.25</v>
      </c>
      <c r="H52" s="53">
        <v>72.5</v>
      </c>
      <c r="I52" s="53">
        <v>67.166666666666671</v>
      </c>
      <c r="J52" s="53">
        <v>63</v>
      </c>
      <c r="K52" s="53">
        <v>62</v>
      </c>
      <c r="L52" s="53">
        <v>57.166666666666664</v>
      </c>
      <c r="M52" s="40">
        <v>55</v>
      </c>
      <c r="N52" s="74">
        <v>55</v>
      </c>
    </row>
    <row r="53" spans="2:14" x14ac:dyDescent="0.3">
      <c r="B53" s="3" t="s">
        <v>251</v>
      </c>
      <c r="C53" s="17">
        <v>97.5</v>
      </c>
      <c r="D53" s="17">
        <v>99</v>
      </c>
      <c r="E53" s="17">
        <v>96.083333333333329</v>
      </c>
      <c r="F53" s="17">
        <v>97.25</v>
      </c>
      <c r="G53" s="17">
        <v>100.08333333333333</v>
      </c>
      <c r="H53" s="53">
        <v>99.166666666666671</v>
      </c>
      <c r="I53" s="53">
        <v>104.83333333333333</v>
      </c>
      <c r="J53" s="53">
        <v>119</v>
      </c>
      <c r="K53" s="53">
        <v>116.75</v>
      </c>
      <c r="L53" s="53">
        <v>116.91666666666667</v>
      </c>
      <c r="M53" s="40">
        <v>112</v>
      </c>
      <c r="N53" s="74">
        <v>112</v>
      </c>
    </row>
    <row r="54" spans="2:14" x14ac:dyDescent="0.3">
      <c r="B54" s="5" t="s">
        <v>252</v>
      </c>
      <c r="C54" s="19">
        <v>47.666666666666664</v>
      </c>
      <c r="D54" s="19">
        <v>51.75</v>
      </c>
      <c r="E54" s="19">
        <v>46.75</v>
      </c>
      <c r="F54" s="19">
        <v>47.75</v>
      </c>
      <c r="G54" s="19">
        <v>44.916666666666664</v>
      </c>
      <c r="H54" s="54">
        <v>41.583333333333336</v>
      </c>
      <c r="I54" s="54">
        <v>39.416666666666664</v>
      </c>
      <c r="J54" s="54">
        <v>43.083333333333336</v>
      </c>
      <c r="K54" s="53">
        <v>46.083333333333336</v>
      </c>
      <c r="L54" s="53">
        <v>47.166666666666664</v>
      </c>
      <c r="M54" s="40">
        <v>45</v>
      </c>
      <c r="N54" s="74">
        <v>45</v>
      </c>
    </row>
    <row r="55" spans="2:14" x14ac:dyDescent="0.3">
      <c r="B55" s="29" t="s">
        <v>184</v>
      </c>
      <c r="C55" s="39">
        <f>+SUM(C56:C70)</f>
        <v>1521.8333333333333</v>
      </c>
      <c r="D55" s="39">
        <f t="shared" ref="D55:N55" si="11">+SUM(D56:D70)</f>
        <v>1590.2499999999998</v>
      </c>
      <c r="E55" s="39">
        <f t="shared" si="11"/>
        <v>1637.75</v>
      </c>
      <c r="F55" s="39">
        <f t="shared" si="11"/>
        <v>1631.8333333333333</v>
      </c>
      <c r="G55" s="39">
        <f t="shared" si="11"/>
        <v>1701.5</v>
      </c>
      <c r="H55" s="52">
        <f t="shared" ref="H55:M55" si="12">+SUM(H56:H70)</f>
        <v>1737.4166666666665</v>
      </c>
      <c r="I55" s="52">
        <f t="shared" si="12"/>
        <v>1801.5</v>
      </c>
      <c r="J55" s="52">
        <f t="shared" si="12"/>
        <v>1825.6666666666667</v>
      </c>
      <c r="K55" s="52">
        <f t="shared" si="12"/>
        <v>1828.9999999999998</v>
      </c>
      <c r="L55" s="52">
        <f t="shared" si="12"/>
        <v>1670.5833333333333</v>
      </c>
      <c r="M55" s="52">
        <f t="shared" si="12"/>
        <v>1584</v>
      </c>
      <c r="N55" s="73">
        <f t="shared" si="11"/>
        <v>1584</v>
      </c>
    </row>
    <row r="56" spans="2:14" x14ac:dyDescent="0.3">
      <c r="B56" s="3" t="s">
        <v>581</v>
      </c>
      <c r="C56" s="17">
        <v>11.75</v>
      </c>
      <c r="D56" s="17">
        <v>14.083333333333334</v>
      </c>
      <c r="E56" s="17">
        <v>13.25</v>
      </c>
      <c r="F56" s="17">
        <v>14.583333333333334</v>
      </c>
      <c r="G56" s="17">
        <v>16.666666666666668</v>
      </c>
      <c r="H56" s="53">
        <v>17.333333333333332</v>
      </c>
      <c r="I56" s="53">
        <v>17.416666666666668</v>
      </c>
      <c r="J56" s="53">
        <v>17.166666666666668</v>
      </c>
      <c r="K56" s="53">
        <v>19.416666666666668</v>
      </c>
      <c r="L56" s="53">
        <v>18.916666666666668</v>
      </c>
      <c r="M56" s="40">
        <v>20</v>
      </c>
      <c r="N56" s="74">
        <v>20</v>
      </c>
    </row>
    <row r="57" spans="2:14" x14ac:dyDescent="0.3">
      <c r="B57" s="3" t="s">
        <v>253</v>
      </c>
      <c r="C57" s="17">
        <v>41.333333333333336</v>
      </c>
      <c r="D57" s="17">
        <v>44.5</v>
      </c>
      <c r="E57" s="17">
        <v>44</v>
      </c>
      <c r="F57" s="17">
        <v>43.75</v>
      </c>
      <c r="G57" s="17">
        <v>41</v>
      </c>
      <c r="H57" s="53">
        <v>42</v>
      </c>
      <c r="I57" s="53">
        <v>44.25</v>
      </c>
      <c r="J57" s="53">
        <v>47.083333333333336</v>
      </c>
      <c r="K57" s="53">
        <v>50.583333333333336</v>
      </c>
      <c r="L57" s="53">
        <v>47.833333333333336</v>
      </c>
      <c r="M57" s="40">
        <v>47</v>
      </c>
      <c r="N57" s="74">
        <v>47</v>
      </c>
    </row>
    <row r="58" spans="2:14" x14ac:dyDescent="0.3">
      <c r="B58" s="3" t="s">
        <v>582</v>
      </c>
      <c r="C58" s="17">
        <v>20.583333333333332</v>
      </c>
      <c r="D58" s="17">
        <v>22.166666666666668</v>
      </c>
      <c r="E58" s="17">
        <v>27.666666666666668</v>
      </c>
      <c r="F58" s="17">
        <v>31.416666666666668</v>
      </c>
      <c r="G58" s="17">
        <v>34.583333333333336</v>
      </c>
      <c r="H58" s="53">
        <v>33.833333333333336</v>
      </c>
      <c r="I58" s="53">
        <v>35.166666666666664</v>
      </c>
      <c r="J58" s="53">
        <v>40.75</v>
      </c>
      <c r="K58" s="53">
        <v>50.916666666666664</v>
      </c>
      <c r="L58" s="53">
        <v>45.916666666666664</v>
      </c>
      <c r="M58" s="40">
        <v>44</v>
      </c>
      <c r="N58" s="74">
        <v>44</v>
      </c>
    </row>
    <row r="59" spans="2:14" x14ac:dyDescent="0.3">
      <c r="B59" s="3" t="s">
        <v>583</v>
      </c>
      <c r="C59" s="17">
        <v>35.333333333333336</v>
      </c>
      <c r="D59" s="17">
        <v>36.833333333333336</v>
      </c>
      <c r="E59" s="17">
        <v>34.166666666666664</v>
      </c>
      <c r="F59" s="17">
        <v>35.416666666666664</v>
      </c>
      <c r="G59" s="17">
        <v>34.083333333333336</v>
      </c>
      <c r="H59" s="53">
        <v>36.75</v>
      </c>
      <c r="I59" s="53">
        <v>36.5</v>
      </c>
      <c r="J59" s="53">
        <v>36.833333333333336</v>
      </c>
      <c r="K59" s="53">
        <v>34.75</v>
      </c>
      <c r="L59" s="53">
        <v>29.666666666666668</v>
      </c>
      <c r="M59" s="40">
        <v>27</v>
      </c>
      <c r="N59" s="74">
        <v>27</v>
      </c>
    </row>
    <row r="60" spans="2:14" x14ac:dyDescent="0.3">
      <c r="B60" s="3" t="s">
        <v>254</v>
      </c>
      <c r="C60" s="17">
        <v>24</v>
      </c>
      <c r="D60" s="17">
        <v>24.166666666666668</v>
      </c>
      <c r="E60" s="17">
        <v>23.5</v>
      </c>
      <c r="F60" s="17">
        <v>24.25</v>
      </c>
      <c r="G60" s="17">
        <v>25</v>
      </c>
      <c r="H60" s="53">
        <v>23.75</v>
      </c>
      <c r="I60" s="53">
        <v>18</v>
      </c>
      <c r="J60" s="53">
        <v>17</v>
      </c>
      <c r="K60" s="53">
        <v>17.333333333333332</v>
      </c>
      <c r="L60" s="53">
        <v>17</v>
      </c>
      <c r="M60" s="40">
        <v>18</v>
      </c>
      <c r="N60" s="74">
        <v>18</v>
      </c>
    </row>
    <row r="61" spans="2:14" x14ac:dyDescent="0.3">
      <c r="B61" s="3" t="s">
        <v>255</v>
      </c>
      <c r="C61" s="17">
        <v>68.833333333333329</v>
      </c>
      <c r="D61" s="17">
        <v>68.166666666666671</v>
      </c>
      <c r="E61" s="17">
        <v>65.166666666666671</v>
      </c>
      <c r="F61" s="17">
        <v>65.333333333333329</v>
      </c>
      <c r="G61" s="17">
        <v>69.083333333333329</v>
      </c>
      <c r="H61" s="53">
        <v>66.083333333333329</v>
      </c>
      <c r="I61" s="53">
        <v>64.25</v>
      </c>
      <c r="J61" s="53">
        <v>65.833333333333329</v>
      </c>
      <c r="K61" s="53">
        <v>63.666666666666664</v>
      </c>
      <c r="L61" s="53">
        <v>65.166666666666671</v>
      </c>
      <c r="M61" s="40">
        <v>66</v>
      </c>
      <c r="N61" s="74">
        <v>66</v>
      </c>
    </row>
    <row r="62" spans="2:14" x14ac:dyDescent="0.3">
      <c r="B62" s="3" t="s">
        <v>584</v>
      </c>
      <c r="C62" s="17">
        <v>22.666666666666668</v>
      </c>
      <c r="D62" s="17">
        <v>23.083333333333332</v>
      </c>
      <c r="E62" s="17">
        <v>23.75</v>
      </c>
      <c r="F62" s="17">
        <v>24.166666666666668</v>
      </c>
      <c r="G62" s="17">
        <v>27.666666666666668</v>
      </c>
      <c r="H62" s="53">
        <v>28.25</v>
      </c>
      <c r="I62" s="53">
        <v>26.583333333333332</v>
      </c>
      <c r="J62" s="53">
        <v>25.166666666666668</v>
      </c>
      <c r="K62" s="53">
        <v>24.5</v>
      </c>
      <c r="L62" s="53">
        <v>25.583333333333332</v>
      </c>
      <c r="M62" s="40">
        <v>25</v>
      </c>
      <c r="N62" s="74">
        <v>25</v>
      </c>
    </row>
    <row r="63" spans="2:14" x14ac:dyDescent="0.3">
      <c r="B63" s="3" t="s">
        <v>585</v>
      </c>
      <c r="C63" s="17">
        <v>17.166666666666668</v>
      </c>
      <c r="D63" s="17">
        <v>14</v>
      </c>
      <c r="E63" s="17">
        <v>11.583333333333334</v>
      </c>
      <c r="F63" s="17">
        <v>11.083333333333334</v>
      </c>
      <c r="G63" s="17">
        <v>12.916666666666666</v>
      </c>
      <c r="H63" s="53">
        <v>16</v>
      </c>
      <c r="I63" s="53">
        <v>15</v>
      </c>
      <c r="J63" s="53">
        <v>14.25</v>
      </c>
      <c r="K63" s="53">
        <v>16.25</v>
      </c>
      <c r="L63" s="53">
        <v>18.75</v>
      </c>
      <c r="M63" s="40">
        <v>19</v>
      </c>
      <c r="N63" s="74">
        <v>19</v>
      </c>
    </row>
    <row r="64" spans="2:14" x14ac:dyDescent="0.3">
      <c r="B64" s="3" t="s">
        <v>256</v>
      </c>
      <c r="C64" s="17">
        <v>35.583333333333336</v>
      </c>
      <c r="D64" s="17">
        <v>43.916666666666664</v>
      </c>
      <c r="E64" s="17">
        <v>42.416666666666664</v>
      </c>
      <c r="F64" s="17">
        <v>41.333333333333336</v>
      </c>
      <c r="G64" s="17">
        <v>42.083333333333336</v>
      </c>
      <c r="H64" s="53">
        <v>42.583333333333336</v>
      </c>
      <c r="I64" s="53">
        <v>47.583333333333336</v>
      </c>
      <c r="J64" s="53">
        <v>48.333333333333336</v>
      </c>
      <c r="K64" s="53">
        <v>45.916666666666664</v>
      </c>
      <c r="L64" s="53">
        <v>46.333333333333336</v>
      </c>
      <c r="M64" s="40">
        <v>46</v>
      </c>
      <c r="N64" s="74">
        <v>46</v>
      </c>
    </row>
    <row r="65" spans="2:14" x14ac:dyDescent="0.3">
      <c r="B65" s="3" t="s">
        <v>586</v>
      </c>
      <c r="C65" s="17">
        <v>13.25</v>
      </c>
      <c r="D65" s="17">
        <v>13.916666666666666</v>
      </c>
      <c r="E65" s="17">
        <v>12.833333333333334</v>
      </c>
      <c r="F65" s="17">
        <v>12.5</v>
      </c>
      <c r="G65" s="17">
        <v>13.25</v>
      </c>
      <c r="H65" s="53">
        <v>12</v>
      </c>
      <c r="I65" s="53">
        <v>13</v>
      </c>
      <c r="J65" s="53">
        <v>13.666666666666666</v>
      </c>
      <c r="K65" s="53">
        <v>14.5</v>
      </c>
      <c r="L65" s="53">
        <v>13.333333333333334</v>
      </c>
      <c r="M65" s="40">
        <v>10</v>
      </c>
      <c r="N65" s="74">
        <v>10</v>
      </c>
    </row>
    <row r="66" spans="2:14" x14ac:dyDescent="0.3">
      <c r="B66" s="3" t="s">
        <v>587</v>
      </c>
      <c r="C66" s="17">
        <v>23.416666666666668</v>
      </c>
      <c r="D66" s="17">
        <v>23.333333333333332</v>
      </c>
      <c r="E66" s="17">
        <v>22.333333333333332</v>
      </c>
      <c r="F66" s="17">
        <v>23.416666666666668</v>
      </c>
      <c r="G66" s="17">
        <v>22.5</v>
      </c>
      <c r="H66" s="53">
        <v>19.833333333333332</v>
      </c>
      <c r="I66" s="53">
        <v>17.916666666666668</v>
      </c>
      <c r="J66" s="53">
        <v>17</v>
      </c>
      <c r="K66" s="53">
        <v>17.083333333333332</v>
      </c>
      <c r="L66" s="53">
        <v>16.083333333333332</v>
      </c>
      <c r="M66" s="40">
        <v>16</v>
      </c>
      <c r="N66" s="74">
        <v>16</v>
      </c>
    </row>
    <row r="67" spans="2:14" x14ac:dyDescent="0.3">
      <c r="B67" s="3" t="s">
        <v>588</v>
      </c>
      <c r="C67" s="17">
        <v>28.333333333333332</v>
      </c>
      <c r="D67" s="17">
        <v>29</v>
      </c>
      <c r="E67" s="17">
        <v>31.583333333333332</v>
      </c>
      <c r="F67" s="17">
        <v>32.083333333333336</v>
      </c>
      <c r="G67" s="17">
        <v>31.833333333333332</v>
      </c>
      <c r="H67" s="53">
        <v>30.583333333333332</v>
      </c>
      <c r="I67" s="53">
        <v>30.333333333333332</v>
      </c>
      <c r="J67" s="53">
        <v>30.333333333333332</v>
      </c>
      <c r="K67" s="53">
        <v>32</v>
      </c>
      <c r="L67" s="53">
        <v>28.75</v>
      </c>
      <c r="M67" s="40">
        <v>28</v>
      </c>
      <c r="N67" s="74">
        <v>28</v>
      </c>
    </row>
    <row r="68" spans="2:14" x14ac:dyDescent="0.3">
      <c r="B68" s="3" t="s">
        <v>257</v>
      </c>
      <c r="C68" s="17">
        <v>48.083333333333336</v>
      </c>
      <c r="D68" s="17">
        <v>47.083333333333336</v>
      </c>
      <c r="E68" s="17">
        <v>45.916666666666664</v>
      </c>
      <c r="F68" s="17">
        <v>46.083333333333336</v>
      </c>
      <c r="G68" s="17">
        <v>46.333333333333336</v>
      </c>
      <c r="H68" s="53">
        <v>51.833333333333336</v>
      </c>
      <c r="I68" s="53">
        <v>51.75</v>
      </c>
      <c r="J68" s="53">
        <v>48.5</v>
      </c>
      <c r="K68" s="53">
        <v>44.666666666666664</v>
      </c>
      <c r="L68" s="53">
        <v>45.833333333333336</v>
      </c>
      <c r="M68" s="40">
        <v>46</v>
      </c>
      <c r="N68" s="74">
        <v>46</v>
      </c>
    </row>
    <row r="69" spans="2:14" x14ac:dyDescent="0.3">
      <c r="B69" s="3" t="s">
        <v>258</v>
      </c>
      <c r="C69" s="17">
        <v>875.25</v>
      </c>
      <c r="D69" s="17">
        <v>892.16666666666663</v>
      </c>
      <c r="E69" s="17">
        <v>949.08333333333337</v>
      </c>
      <c r="F69" s="17">
        <v>925</v>
      </c>
      <c r="G69" s="17">
        <v>962</v>
      </c>
      <c r="H69" s="53">
        <v>989</v>
      </c>
      <c r="I69" s="53">
        <v>1045.0833333333333</v>
      </c>
      <c r="J69" s="53">
        <v>1060.5833333333333</v>
      </c>
      <c r="K69" s="53">
        <v>1062.0833333333333</v>
      </c>
      <c r="L69" s="53">
        <v>926.08333333333337</v>
      </c>
      <c r="M69" s="40">
        <v>847</v>
      </c>
      <c r="N69" s="74">
        <v>847</v>
      </c>
    </row>
    <row r="70" spans="2:14" x14ac:dyDescent="0.3">
      <c r="B70" s="5" t="s">
        <v>259</v>
      </c>
      <c r="C70" s="19">
        <v>256.25</v>
      </c>
      <c r="D70" s="19">
        <v>293.83333333333331</v>
      </c>
      <c r="E70" s="19">
        <v>290.5</v>
      </c>
      <c r="F70" s="19">
        <v>301.41666666666669</v>
      </c>
      <c r="G70" s="19">
        <v>322.5</v>
      </c>
      <c r="H70" s="54">
        <v>327.58333333333331</v>
      </c>
      <c r="I70" s="54">
        <v>338.66666666666669</v>
      </c>
      <c r="J70" s="54">
        <v>343.16666666666669</v>
      </c>
      <c r="K70" s="53">
        <v>335.33333333333331</v>
      </c>
      <c r="L70" s="53">
        <v>325.33333333333331</v>
      </c>
      <c r="M70" s="40">
        <v>325</v>
      </c>
      <c r="N70" s="74">
        <v>325</v>
      </c>
    </row>
    <row r="71" spans="2:14" x14ac:dyDescent="0.3">
      <c r="B71" s="29" t="s">
        <v>185</v>
      </c>
      <c r="C71" s="39">
        <f>+SUM(C72:C73)</f>
        <v>296.58333333333337</v>
      </c>
      <c r="D71" s="39">
        <f t="shared" ref="D71:N71" si="13">+SUM(D72:D73)</f>
        <v>296</v>
      </c>
      <c r="E71" s="39">
        <f t="shared" si="13"/>
        <v>295.83333333333331</v>
      </c>
      <c r="F71" s="39">
        <f t="shared" si="13"/>
        <v>297.91666666666663</v>
      </c>
      <c r="G71" s="39">
        <f t="shared" si="13"/>
        <v>295.5</v>
      </c>
      <c r="H71" s="52">
        <f t="shared" ref="H71:M71" si="14">+SUM(H72:H73)</f>
        <v>255.58333333333334</v>
      </c>
      <c r="I71" s="52">
        <f t="shared" si="14"/>
        <v>282.08333333333331</v>
      </c>
      <c r="J71" s="52">
        <f t="shared" si="14"/>
        <v>278.58333333333331</v>
      </c>
      <c r="K71" s="52">
        <f t="shared" si="14"/>
        <v>270.58333333333331</v>
      </c>
      <c r="L71" s="52">
        <f t="shared" si="14"/>
        <v>268.08333333333331</v>
      </c>
      <c r="M71" s="52">
        <f t="shared" si="14"/>
        <v>266</v>
      </c>
      <c r="N71" s="73">
        <f t="shared" si="13"/>
        <v>266</v>
      </c>
    </row>
    <row r="72" spans="2:14" x14ac:dyDescent="0.3">
      <c r="B72" s="3" t="s">
        <v>260</v>
      </c>
      <c r="C72" s="17">
        <v>203.08333333333334</v>
      </c>
      <c r="D72" s="17">
        <v>207.33333333333334</v>
      </c>
      <c r="E72" s="17">
        <v>205.75</v>
      </c>
      <c r="F72" s="17">
        <v>200.91666666666666</v>
      </c>
      <c r="G72" s="17">
        <v>192.66666666666666</v>
      </c>
      <c r="H72" s="53">
        <v>189.58333333333334</v>
      </c>
      <c r="I72" s="53">
        <v>206.41666666666666</v>
      </c>
      <c r="J72" s="53">
        <v>199.75</v>
      </c>
      <c r="K72" s="53">
        <v>193.91666666666666</v>
      </c>
      <c r="L72" s="53">
        <v>191.91666666666666</v>
      </c>
      <c r="M72" s="40">
        <v>193</v>
      </c>
      <c r="N72" s="74">
        <v>193</v>
      </c>
    </row>
    <row r="73" spans="2:14" x14ac:dyDescent="0.3">
      <c r="B73" s="5" t="s">
        <v>261</v>
      </c>
      <c r="C73" s="19">
        <v>93.5</v>
      </c>
      <c r="D73" s="19">
        <v>88.666666666666671</v>
      </c>
      <c r="E73" s="19">
        <v>90.083333333333329</v>
      </c>
      <c r="F73" s="19">
        <v>97</v>
      </c>
      <c r="G73" s="19">
        <v>102.83333333333333</v>
      </c>
      <c r="H73" s="54">
        <v>66</v>
      </c>
      <c r="I73" s="54">
        <v>75.666666666666671</v>
      </c>
      <c r="J73" s="54">
        <v>78.833333333333329</v>
      </c>
      <c r="K73" s="54">
        <v>76.666666666666671</v>
      </c>
      <c r="L73" s="54">
        <v>76.166666666666671</v>
      </c>
      <c r="M73" s="41">
        <v>73</v>
      </c>
      <c r="N73" s="75">
        <v>73</v>
      </c>
    </row>
    <row r="74" spans="2:14" x14ac:dyDescent="0.3">
      <c r="B74" s="29" t="s">
        <v>186</v>
      </c>
      <c r="C74" s="39">
        <f>+SUM(C75:C87)</f>
        <v>932.83333333333337</v>
      </c>
      <c r="D74" s="39">
        <f t="shared" ref="D74:N74" si="15">+SUM(D75:D87)</f>
        <v>945.16666666666663</v>
      </c>
      <c r="E74" s="39">
        <f t="shared" si="15"/>
        <v>938.08333333333337</v>
      </c>
      <c r="F74" s="39">
        <f t="shared" si="15"/>
        <v>964.91666666666663</v>
      </c>
      <c r="G74" s="39">
        <f t="shared" si="15"/>
        <v>954.16666666666674</v>
      </c>
      <c r="H74" s="52">
        <f t="shared" si="15"/>
        <v>944.16666666666674</v>
      </c>
      <c r="I74" s="52">
        <f t="shared" si="15"/>
        <v>978.41666666666652</v>
      </c>
      <c r="J74" s="52">
        <f t="shared" si="15"/>
        <v>1007</v>
      </c>
      <c r="K74" s="52">
        <f t="shared" si="15"/>
        <v>1018.2500000000001</v>
      </c>
      <c r="L74" s="52">
        <f t="shared" si="15"/>
        <v>1013.6666666666665</v>
      </c>
      <c r="M74" s="52">
        <f t="shared" si="15"/>
        <v>1001</v>
      </c>
      <c r="N74" s="73">
        <f t="shared" si="15"/>
        <v>1001</v>
      </c>
    </row>
    <row r="75" spans="2:14" x14ac:dyDescent="0.3">
      <c r="B75" s="3" t="s">
        <v>262</v>
      </c>
      <c r="C75" s="17">
        <v>106.16666666666667</v>
      </c>
      <c r="D75" s="17">
        <v>104</v>
      </c>
      <c r="E75" s="17">
        <v>106.33333333333333</v>
      </c>
      <c r="F75" s="17">
        <v>110.66666666666667</v>
      </c>
      <c r="G75" s="17">
        <v>112.83333333333333</v>
      </c>
      <c r="H75" s="53">
        <v>111.25</v>
      </c>
      <c r="I75" s="53">
        <v>108.16666666666667</v>
      </c>
      <c r="J75" s="53">
        <v>105.41666666666667</v>
      </c>
      <c r="K75" s="53">
        <v>100.66666666666667</v>
      </c>
      <c r="L75" s="53">
        <v>108</v>
      </c>
      <c r="M75" s="40">
        <v>106</v>
      </c>
      <c r="N75" s="74">
        <v>106</v>
      </c>
    </row>
    <row r="76" spans="2:14" x14ac:dyDescent="0.3">
      <c r="B76" s="3" t="s">
        <v>589</v>
      </c>
      <c r="C76" s="17">
        <v>21.083333333333332</v>
      </c>
      <c r="D76" s="17">
        <v>22.333333333333332</v>
      </c>
      <c r="E76" s="17">
        <v>21.75</v>
      </c>
      <c r="F76" s="17">
        <v>23.083333333333332</v>
      </c>
      <c r="G76" s="17">
        <v>22.916666666666668</v>
      </c>
      <c r="H76" s="53">
        <v>24.75</v>
      </c>
      <c r="I76" s="53">
        <v>24.833333333333332</v>
      </c>
      <c r="J76" s="53">
        <v>29.666666666666668</v>
      </c>
      <c r="K76" s="53">
        <v>32.5</v>
      </c>
      <c r="L76" s="53">
        <v>33.333333333333336</v>
      </c>
      <c r="M76" s="40">
        <v>30</v>
      </c>
      <c r="N76" s="74">
        <v>30</v>
      </c>
    </row>
    <row r="77" spans="2:14" x14ac:dyDescent="0.3">
      <c r="B77" s="3" t="s">
        <v>304</v>
      </c>
      <c r="C77" s="17">
        <v>29.916666666666668</v>
      </c>
      <c r="D77" s="17">
        <v>31.333333333333332</v>
      </c>
      <c r="E77" s="17">
        <v>31.75</v>
      </c>
      <c r="F77" s="17">
        <v>32.25</v>
      </c>
      <c r="G77" s="17">
        <v>34.416666666666664</v>
      </c>
      <c r="H77" s="53">
        <v>35.5</v>
      </c>
      <c r="I77" s="53">
        <v>35.416666666666664</v>
      </c>
      <c r="J77" s="53">
        <v>35</v>
      </c>
      <c r="K77" s="53">
        <v>33.333333333333336</v>
      </c>
      <c r="L77" s="53">
        <v>27.333333333333332</v>
      </c>
      <c r="M77" s="40">
        <v>25</v>
      </c>
      <c r="N77" s="74">
        <v>25</v>
      </c>
    </row>
    <row r="78" spans="2:14" x14ac:dyDescent="0.3">
      <c r="B78" s="3" t="s">
        <v>605</v>
      </c>
      <c r="C78" s="17">
        <v>20.916666666666668</v>
      </c>
      <c r="D78" s="17">
        <v>22</v>
      </c>
      <c r="E78" s="17">
        <v>22.25</v>
      </c>
      <c r="F78" s="17">
        <v>21.166666666666668</v>
      </c>
      <c r="G78" s="17">
        <v>19.416666666666668</v>
      </c>
      <c r="H78" s="53">
        <v>18.083333333333332</v>
      </c>
      <c r="I78" s="53">
        <v>18</v>
      </c>
      <c r="J78" s="53">
        <v>18.25</v>
      </c>
      <c r="K78" s="53">
        <v>19</v>
      </c>
      <c r="L78" s="53">
        <v>18.25</v>
      </c>
      <c r="M78" s="40">
        <v>18</v>
      </c>
      <c r="N78" s="74">
        <v>18</v>
      </c>
    </row>
    <row r="79" spans="2:14" x14ac:dyDescent="0.3">
      <c r="B79" s="3" t="s">
        <v>273</v>
      </c>
      <c r="C79" s="17">
        <v>166.75</v>
      </c>
      <c r="D79" s="17">
        <v>166.58333333333334</v>
      </c>
      <c r="E79" s="17">
        <v>160.75</v>
      </c>
      <c r="F79" s="17">
        <v>157.41666666666666</v>
      </c>
      <c r="G79" s="17">
        <v>149.91666666666666</v>
      </c>
      <c r="H79" s="53">
        <v>153.41666666666666</v>
      </c>
      <c r="I79" s="53">
        <v>202.91666666666666</v>
      </c>
      <c r="J79" s="53">
        <v>214.25</v>
      </c>
      <c r="K79" s="53">
        <v>207.33333333333334</v>
      </c>
      <c r="L79" s="53">
        <v>197.91666666666666</v>
      </c>
      <c r="M79" s="40">
        <v>202</v>
      </c>
      <c r="N79" s="74">
        <v>202</v>
      </c>
    </row>
    <row r="80" spans="2:14" x14ac:dyDescent="0.3">
      <c r="B80" s="3" t="s">
        <v>263</v>
      </c>
      <c r="C80" s="17">
        <v>143.25</v>
      </c>
      <c r="D80" s="17">
        <v>147.33333333333334</v>
      </c>
      <c r="E80" s="17">
        <v>155.75</v>
      </c>
      <c r="F80" s="17">
        <v>168.91666666666666</v>
      </c>
      <c r="G80" s="17">
        <v>169.83333333333334</v>
      </c>
      <c r="H80" s="53">
        <v>170.25</v>
      </c>
      <c r="I80" s="53">
        <v>171.25</v>
      </c>
      <c r="J80" s="53">
        <v>177.5</v>
      </c>
      <c r="K80" s="53">
        <v>177</v>
      </c>
      <c r="L80" s="53">
        <v>180</v>
      </c>
      <c r="M80" s="40">
        <v>178</v>
      </c>
      <c r="N80" s="74">
        <v>178</v>
      </c>
    </row>
    <row r="81" spans="2:14" x14ac:dyDescent="0.3">
      <c r="B81" s="3" t="s">
        <v>264</v>
      </c>
      <c r="C81" s="17">
        <v>40.25</v>
      </c>
      <c r="D81" s="17">
        <v>37.25</v>
      </c>
      <c r="E81" s="17">
        <v>36.166666666666664</v>
      </c>
      <c r="F81" s="17">
        <v>42.166666666666664</v>
      </c>
      <c r="G81" s="17">
        <v>40.25</v>
      </c>
      <c r="H81" s="53">
        <v>39.416666666666664</v>
      </c>
      <c r="I81" s="53">
        <v>40.5</v>
      </c>
      <c r="J81" s="53">
        <v>36.75</v>
      </c>
      <c r="K81" s="53">
        <v>39</v>
      </c>
      <c r="L81" s="53">
        <v>39.166666666666664</v>
      </c>
      <c r="M81" s="40">
        <v>38</v>
      </c>
      <c r="N81" s="76">
        <v>38</v>
      </c>
    </row>
    <row r="82" spans="2:14" x14ac:dyDescent="0.3">
      <c r="B82" s="3" t="s">
        <v>266</v>
      </c>
      <c r="C82" s="17">
        <v>183.5</v>
      </c>
      <c r="D82" s="17">
        <v>188.41666666666666</v>
      </c>
      <c r="E82" s="17">
        <v>179.75</v>
      </c>
      <c r="F82" s="17">
        <v>175.16666666666666</v>
      </c>
      <c r="G82" s="17">
        <v>169.08333333333334</v>
      </c>
      <c r="H82" s="53">
        <v>166.33333333333334</v>
      </c>
      <c r="I82" s="53">
        <v>161.75</v>
      </c>
      <c r="J82" s="53">
        <v>158.08333333333334</v>
      </c>
      <c r="K82" s="53">
        <v>188.58333333333334</v>
      </c>
      <c r="L82" s="53">
        <v>197.16666666666666</v>
      </c>
      <c r="M82" s="40">
        <v>191</v>
      </c>
      <c r="N82" s="74">
        <v>191</v>
      </c>
    </row>
    <row r="83" spans="2:14" x14ac:dyDescent="0.3">
      <c r="B83" s="3" t="s">
        <v>590</v>
      </c>
      <c r="C83" s="17">
        <v>36.583333333333336</v>
      </c>
      <c r="D83" s="17">
        <v>34.75</v>
      </c>
      <c r="E83" s="17">
        <v>36.333333333333336</v>
      </c>
      <c r="F83" s="17">
        <v>36.833333333333336</v>
      </c>
      <c r="G83" s="17">
        <v>39.583333333333336</v>
      </c>
      <c r="H83" s="53">
        <v>41.833333333333336</v>
      </c>
      <c r="I83" s="53">
        <v>41.416666666666664</v>
      </c>
      <c r="J83" s="53">
        <v>45.583333333333336</v>
      </c>
      <c r="K83" s="53">
        <v>39</v>
      </c>
      <c r="L83" s="53">
        <v>41</v>
      </c>
      <c r="M83" s="40">
        <v>41</v>
      </c>
      <c r="N83" s="74">
        <v>41</v>
      </c>
    </row>
    <row r="84" spans="2:14" x14ac:dyDescent="0.3">
      <c r="B84" s="3" t="s">
        <v>591</v>
      </c>
      <c r="C84" s="17">
        <v>19.75</v>
      </c>
      <c r="D84" s="17">
        <v>21.416666666666668</v>
      </c>
      <c r="E84" s="17">
        <v>20.75</v>
      </c>
      <c r="F84" s="17">
        <v>22.083333333333332</v>
      </c>
      <c r="G84" s="17">
        <v>23.166666666666668</v>
      </c>
      <c r="H84" s="53">
        <v>19.333333333333332</v>
      </c>
      <c r="I84" s="53">
        <v>18.833333333333332</v>
      </c>
      <c r="J84" s="53">
        <v>22.166666666666668</v>
      </c>
      <c r="K84" s="53">
        <v>22</v>
      </c>
      <c r="L84" s="53">
        <v>21.166666666666668</v>
      </c>
      <c r="M84" s="40">
        <v>22</v>
      </c>
      <c r="N84" s="74">
        <v>22</v>
      </c>
    </row>
    <row r="85" spans="2:14" x14ac:dyDescent="0.3">
      <c r="B85" s="3" t="s">
        <v>592</v>
      </c>
      <c r="C85" s="17">
        <v>38.75</v>
      </c>
      <c r="D85" s="17">
        <v>46.5</v>
      </c>
      <c r="E85" s="17">
        <v>44.333333333333336</v>
      </c>
      <c r="F85" s="17">
        <v>44.916666666666664</v>
      </c>
      <c r="G85" s="17">
        <v>44.5</v>
      </c>
      <c r="H85" s="53">
        <v>41.416666666666664</v>
      </c>
      <c r="I85" s="53">
        <v>40.416666666666664</v>
      </c>
      <c r="J85" s="53">
        <v>48.166666666666664</v>
      </c>
      <c r="K85" s="53">
        <v>45.25</v>
      </c>
      <c r="L85" s="53">
        <v>37.166666666666664</v>
      </c>
      <c r="M85" s="40">
        <v>37</v>
      </c>
      <c r="N85" s="74">
        <v>37</v>
      </c>
    </row>
    <row r="86" spans="2:14" x14ac:dyDescent="0.3">
      <c r="B86" s="3" t="s">
        <v>267</v>
      </c>
      <c r="C86" s="17">
        <v>43.833333333333336</v>
      </c>
      <c r="D86" s="17">
        <v>41.333333333333336</v>
      </c>
      <c r="E86" s="17">
        <v>39.5</v>
      </c>
      <c r="F86" s="17">
        <v>40.5</v>
      </c>
      <c r="G86" s="17">
        <v>40.916666666666664</v>
      </c>
      <c r="H86" s="53">
        <v>39.5</v>
      </c>
      <c r="I86" s="53">
        <v>36.666666666666664</v>
      </c>
      <c r="J86" s="53">
        <v>39.5</v>
      </c>
      <c r="K86" s="53">
        <v>38.5</v>
      </c>
      <c r="L86" s="53">
        <v>39</v>
      </c>
      <c r="M86" s="40">
        <v>41</v>
      </c>
      <c r="N86" s="74">
        <v>41</v>
      </c>
    </row>
    <row r="87" spans="2:14" x14ac:dyDescent="0.3">
      <c r="B87" s="5" t="s">
        <v>268</v>
      </c>
      <c r="C87" s="19">
        <v>82.083333333333329</v>
      </c>
      <c r="D87" s="19">
        <v>81.916666666666671</v>
      </c>
      <c r="E87" s="19">
        <v>82.666666666666671</v>
      </c>
      <c r="F87" s="19">
        <v>89.75</v>
      </c>
      <c r="G87" s="19">
        <v>87.333333333333329</v>
      </c>
      <c r="H87" s="54">
        <v>83.083333333333329</v>
      </c>
      <c r="I87" s="54">
        <v>78.25</v>
      </c>
      <c r="J87" s="54">
        <v>76.666666666666671</v>
      </c>
      <c r="K87" s="54">
        <v>76.083333333333329</v>
      </c>
      <c r="L87" s="54">
        <v>74.166666666666671</v>
      </c>
      <c r="M87" s="41">
        <v>72</v>
      </c>
      <c r="N87" s="77">
        <v>72</v>
      </c>
    </row>
    <row r="88" spans="2:14" x14ac:dyDescent="0.3">
      <c r="B88" s="29" t="s">
        <v>187</v>
      </c>
      <c r="C88" s="39">
        <f>+SUM(C89:C106)</f>
        <v>1384.5000000000002</v>
      </c>
      <c r="D88" s="39">
        <f t="shared" ref="D88:N88" si="16">+SUM(D89:D106)</f>
        <v>1381.666666666667</v>
      </c>
      <c r="E88" s="39">
        <f t="shared" si="16"/>
        <v>1351.75</v>
      </c>
      <c r="F88" s="39">
        <f t="shared" si="16"/>
        <v>1344.9166666666665</v>
      </c>
      <c r="G88" s="39">
        <f t="shared" si="16"/>
        <v>1345.6666666666667</v>
      </c>
      <c r="H88" s="39">
        <f t="shared" si="16"/>
        <v>1324.75</v>
      </c>
      <c r="I88" s="39">
        <f t="shared" si="16"/>
        <v>1333.0833333333333</v>
      </c>
      <c r="J88" s="39">
        <f t="shared" si="16"/>
        <v>1353.8333333333335</v>
      </c>
      <c r="K88" s="52">
        <f t="shared" si="16"/>
        <v>1378.5833333333335</v>
      </c>
      <c r="L88" s="52">
        <f t="shared" si="16"/>
        <v>1395.3333333333333</v>
      </c>
      <c r="M88" s="52">
        <f t="shared" si="16"/>
        <v>1386</v>
      </c>
      <c r="N88" s="73">
        <f t="shared" si="16"/>
        <v>1386</v>
      </c>
    </row>
    <row r="89" spans="2:14" x14ac:dyDescent="0.3">
      <c r="B89" s="3" t="s">
        <v>593</v>
      </c>
      <c r="C89" s="17">
        <v>35.333333333333336</v>
      </c>
      <c r="D89" s="17">
        <v>35.5</v>
      </c>
      <c r="E89" s="17">
        <v>37.666666666666664</v>
      </c>
      <c r="F89" s="17">
        <v>39</v>
      </c>
      <c r="G89" s="17">
        <v>39.5</v>
      </c>
      <c r="H89" s="53">
        <v>37.583333333333336</v>
      </c>
      <c r="I89" s="53">
        <v>43.333333333333336</v>
      </c>
      <c r="J89" s="53">
        <v>46.166666666666664</v>
      </c>
      <c r="K89" s="53">
        <v>52.083333333333336</v>
      </c>
      <c r="L89" s="53">
        <v>57.25</v>
      </c>
      <c r="M89" s="40">
        <v>55</v>
      </c>
      <c r="N89" s="74">
        <v>55</v>
      </c>
    </row>
    <row r="90" spans="2:14" x14ac:dyDescent="0.3">
      <c r="B90" s="3" t="s">
        <v>380</v>
      </c>
      <c r="C90" s="17">
        <v>53.25</v>
      </c>
      <c r="D90" s="17">
        <v>77.833333333333329</v>
      </c>
      <c r="E90" s="17">
        <v>76.75</v>
      </c>
      <c r="F90" s="17">
        <v>79.833333333333329</v>
      </c>
      <c r="G90" s="17">
        <v>82.583333333333329</v>
      </c>
      <c r="H90" s="53">
        <v>79.916666666666671</v>
      </c>
      <c r="I90" s="53">
        <v>73.75</v>
      </c>
      <c r="J90" s="53">
        <v>70</v>
      </c>
      <c r="K90" s="53">
        <v>74.666666666666671</v>
      </c>
      <c r="L90" s="53">
        <v>69.333333333333329</v>
      </c>
      <c r="M90" s="40">
        <v>69</v>
      </c>
      <c r="N90" s="74">
        <v>69</v>
      </c>
    </row>
    <row r="91" spans="2:14" x14ac:dyDescent="0.3">
      <c r="B91" s="3" t="s">
        <v>269</v>
      </c>
      <c r="C91" s="17">
        <v>70.833333333333329</v>
      </c>
      <c r="D91" s="17">
        <v>73</v>
      </c>
      <c r="E91" s="17">
        <v>71.5</v>
      </c>
      <c r="F91" s="17">
        <v>68.666666666666671</v>
      </c>
      <c r="G91" s="17">
        <v>69.333333333333329</v>
      </c>
      <c r="H91" s="53">
        <v>61.083333333333336</v>
      </c>
      <c r="I91" s="53">
        <v>54.833333333333336</v>
      </c>
      <c r="J91" s="53">
        <v>56.5</v>
      </c>
      <c r="K91" s="53">
        <v>55.833333333333336</v>
      </c>
      <c r="L91" s="53">
        <v>54.083333333333336</v>
      </c>
      <c r="M91" s="40">
        <v>53</v>
      </c>
      <c r="N91" s="74">
        <v>53</v>
      </c>
    </row>
    <row r="92" spans="2:14" x14ac:dyDescent="0.3">
      <c r="B92" s="3" t="s">
        <v>594</v>
      </c>
      <c r="C92" s="17">
        <v>10</v>
      </c>
      <c r="D92" s="17">
        <v>9.8333333333333339</v>
      </c>
      <c r="E92" s="17">
        <v>9.5833333333333339</v>
      </c>
      <c r="F92" s="17">
        <v>10.083333333333334</v>
      </c>
      <c r="G92" s="17">
        <v>9.6666666666666661</v>
      </c>
      <c r="H92" s="53">
        <v>9</v>
      </c>
      <c r="I92" s="53">
        <v>9.4166666666666661</v>
      </c>
      <c r="J92" s="53">
        <v>9</v>
      </c>
      <c r="K92" s="53">
        <v>10</v>
      </c>
      <c r="L92" s="53">
        <v>10</v>
      </c>
      <c r="M92" s="40">
        <v>10</v>
      </c>
      <c r="N92" s="74">
        <v>10</v>
      </c>
    </row>
    <row r="93" spans="2:14" x14ac:dyDescent="0.3">
      <c r="B93" s="3" t="s">
        <v>595</v>
      </c>
      <c r="C93" s="17">
        <v>6.666666666666667</v>
      </c>
      <c r="D93" s="17">
        <v>8</v>
      </c>
      <c r="E93" s="17">
        <v>8</v>
      </c>
      <c r="F93" s="17">
        <v>8.8333333333333339</v>
      </c>
      <c r="G93" s="17">
        <v>8.5833333333333339</v>
      </c>
      <c r="H93" s="53">
        <v>10.833333333333334</v>
      </c>
      <c r="I93" s="53">
        <v>12.666666666666666</v>
      </c>
      <c r="J93" s="53">
        <v>14</v>
      </c>
      <c r="K93" s="53">
        <v>14</v>
      </c>
      <c r="L93" s="53">
        <v>13.416666666666666</v>
      </c>
      <c r="M93" s="40">
        <v>14</v>
      </c>
      <c r="N93" s="74">
        <v>14</v>
      </c>
    </row>
    <row r="94" spans="2:14" x14ac:dyDescent="0.3">
      <c r="B94" s="3" t="s">
        <v>270</v>
      </c>
      <c r="C94" s="17">
        <v>24.75</v>
      </c>
      <c r="D94" s="17">
        <v>23.833333333333332</v>
      </c>
      <c r="E94" s="17">
        <v>20</v>
      </c>
      <c r="F94" s="17">
        <v>22.083333333333332</v>
      </c>
      <c r="G94" s="17">
        <v>23.25</v>
      </c>
      <c r="H94" s="53">
        <v>21</v>
      </c>
      <c r="I94" s="53">
        <v>20.666666666666668</v>
      </c>
      <c r="J94" s="53">
        <v>21</v>
      </c>
      <c r="K94" s="53">
        <v>21.083333333333332</v>
      </c>
      <c r="L94" s="53">
        <v>22</v>
      </c>
      <c r="M94" s="40">
        <v>22</v>
      </c>
      <c r="N94" s="74">
        <v>22</v>
      </c>
    </row>
    <row r="95" spans="2:14" x14ac:dyDescent="0.3">
      <c r="B95" s="3" t="s">
        <v>271</v>
      </c>
      <c r="C95" s="17">
        <v>163.25</v>
      </c>
      <c r="D95" s="17">
        <v>164.25</v>
      </c>
      <c r="E95" s="17">
        <v>160.16666666666666</v>
      </c>
      <c r="F95" s="17">
        <v>157</v>
      </c>
      <c r="G95" s="17">
        <v>161.08333333333334</v>
      </c>
      <c r="H95" s="53">
        <v>160.83333333333334</v>
      </c>
      <c r="I95" s="53">
        <v>162</v>
      </c>
      <c r="J95" s="53">
        <v>160.75</v>
      </c>
      <c r="K95" s="53">
        <v>164</v>
      </c>
      <c r="L95" s="53">
        <v>155.66666666666666</v>
      </c>
      <c r="M95" s="40">
        <v>167</v>
      </c>
      <c r="N95" s="74">
        <v>167</v>
      </c>
    </row>
    <row r="96" spans="2:14" x14ac:dyDescent="0.3">
      <c r="B96" s="3" t="s">
        <v>272</v>
      </c>
      <c r="C96" s="17">
        <v>114.5</v>
      </c>
      <c r="D96" s="17">
        <v>113.33333333333333</v>
      </c>
      <c r="E96" s="17">
        <v>112.66666666666667</v>
      </c>
      <c r="F96" s="17">
        <v>112.58333333333333</v>
      </c>
      <c r="G96" s="17">
        <v>113.08333333333333</v>
      </c>
      <c r="H96" s="53">
        <v>109.91666666666667</v>
      </c>
      <c r="I96" s="53">
        <v>112.33333333333333</v>
      </c>
      <c r="J96" s="53">
        <v>116.5</v>
      </c>
      <c r="K96" s="53">
        <v>114.41666666666667</v>
      </c>
      <c r="L96" s="53">
        <v>115.58333333333333</v>
      </c>
      <c r="M96" s="40">
        <v>117</v>
      </c>
      <c r="N96" s="74">
        <v>117</v>
      </c>
    </row>
    <row r="97" spans="2:14" x14ac:dyDescent="0.3">
      <c r="B97" s="3" t="s">
        <v>596</v>
      </c>
      <c r="C97" s="17">
        <v>30.666666666666668</v>
      </c>
      <c r="D97" s="17">
        <v>32.916666666666664</v>
      </c>
      <c r="E97" s="17">
        <v>31.083333333333332</v>
      </c>
      <c r="F97" s="17">
        <v>30</v>
      </c>
      <c r="G97" s="17">
        <v>32.166666666666664</v>
      </c>
      <c r="H97" s="53">
        <v>30.75</v>
      </c>
      <c r="I97" s="53">
        <v>30.75</v>
      </c>
      <c r="J97" s="53">
        <v>31.583333333333332</v>
      </c>
      <c r="K97" s="53">
        <v>32.833333333333336</v>
      </c>
      <c r="L97" s="53">
        <v>34.5</v>
      </c>
      <c r="M97" s="40">
        <v>39</v>
      </c>
      <c r="N97" s="74">
        <v>39</v>
      </c>
    </row>
    <row r="98" spans="2:14" x14ac:dyDescent="0.3">
      <c r="B98" s="3" t="s">
        <v>246</v>
      </c>
      <c r="C98" s="17">
        <v>63.833333333333336</v>
      </c>
      <c r="D98" s="17">
        <v>62.833333333333336</v>
      </c>
      <c r="E98" s="17">
        <v>58.166666666666664</v>
      </c>
      <c r="F98" s="17">
        <v>56.416666666666664</v>
      </c>
      <c r="G98" s="17">
        <v>54.666666666666664</v>
      </c>
      <c r="H98" s="53">
        <v>53.083333333333336</v>
      </c>
      <c r="I98" s="53">
        <v>50</v>
      </c>
      <c r="J98" s="53">
        <v>49.583333333333336</v>
      </c>
      <c r="K98" s="53">
        <v>51.333333333333336</v>
      </c>
      <c r="L98" s="53">
        <v>60.5</v>
      </c>
      <c r="M98" s="40">
        <v>58</v>
      </c>
      <c r="N98" s="74">
        <v>58</v>
      </c>
    </row>
    <row r="99" spans="2:14" x14ac:dyDescent="0.3">
      <c r="B99" s="3" t="s">
        <v>597</v>
      </c>
      <c r="C99" s="17">
        <v>38</v>
      </c>
      <c r="D99" s="17">
        <v>36.25</v>
      </c>
      <c r="E99" s="17">
        <v>38.583333333333336</v>
      </c>
      <c r="F99" s="17">
        <v>42.666666666666664</v>
      </c>
      <c r="G99" s="17">
        <v>38.583333333333336</v>
      </c>
      <c r="H99" s="53">
        <v>42.833333333333336</v>
      </c>
      <c r="I99" s="53">
        <v>44.666666666666664</v>
      </c>
      <c r="J99" s="53">
        <v>44.666666666666664</v>
      </c>
      <c r="K99" s="53">
        <v>44.416666666666664</v>
      </c>
      <c r="L99" s="53">
        <v>44.833333333333336</v>
      </c>
      <c r="M99" s="40">
        <v>46</v>
      </c>
      <c r="N99" s="74">
        <v>46</v>
      </c>
    </row>
    <row r="100" spans="2:14" x14ac:dyDescent="0.3">
      <c r="B100" s="3" t="s">
        <v>274</v>
      </c>
      <c r="C100" s="17">
        <v>69.083333333333329</v>
      </c>
      <c r="D100" s="17">
        <v>67.833333333333329</v>
      </c>
      <c r="E100" s="17">
        <v>68.916666666666671</v>
      </c>
      <c r="F100" s="17">
        <v>66.666666666666671</v>
      </c>
      <c r="G100" s="17">
        <v>69.583333333333329</v>
      </c>
      <c r="H100" s="53">
        <v>67.25</v>
      </c>
      <c r="I100" s="53">
        <v>63.333333333333336</v>
      </c>
      <c r="J100" s="53">
        <v>65.333333333333329</v>
      </c>
      <c r="K100" s="53">
        <v>62.75</v>
      </c>
      <c r="L100" s="53">
        <v>65.25</v>
      </c>
      <c r="M100" s="40">
        <v>63</v>
      </c>
      <c r="N100" s="74">
        <v>63</v>
      </c>
    </row>
    <row r="101" spans="2:14" x14ac:dyDescent="0.3">
      <c r="B101" s="3" t="s">
        <v>275</v>
      </c>
      <c r="C101" s="17">
        <v>68.333333333333329</v>
      </c>
      <c r="D101" s="17">
        <v>71.916666666666671</v>
      </c>
      <c r="E101" s="17">
        <v>71.5</v>
      </c>
      <c r="F101" s="17">
        <v>70.333333333333329</v>
      </c>
      <c r="G101" s="17">
        <v>69.583333333333329</v>
      </c>
      <c r="H101" s="53">
        <v>66.166666666666671</v>
      </c>
      <c r="I101" s="53">
        <v>62.25</v>
      </c>
      <c r="J101" s="53">
        <v>60.75</v>
      </c>
      <c r="K101" s="53">
        <v>60.333333333333336</v>
      </c>
      <c r="L101" s="53">
        <v>58.083333333333336</v>
      </c>
      <c r="M101" s="40">
        <v>55</v>
      </c>
      <c r="N101" s="74">
        <v>55</v>
      </c>
    </row>
    <row r="102" spans="2:14" x14ac:dyDescent="0.3">
      <c r="B102" s="3" t="s">
        <v>276</v>
      </c>
      <c r="C102" s="17">
        <v>107.33333333333333</v>
      </c>
      <c r="D102" s="17">
        <v>105</v>
      </c>
      <c r="E102" s="17">
        <v>102.5</v>
      </c>
      <c r="F102" s="17">
        <v>99.666666666666671</v>
      </c>
      <c r="G102" s="17">
        <v>97</v>
      </c>
      <c r="H102" s="53">
        <v>100.25</v>
      </c>
      <c r="I102" s="53">
        <v>103.66666666666667</v>
      </c>
      <c r="J102" s="53">
        <v>109.66666666666667</v>
      </c>
      <c r="K102" s="53">
        <v>107.08333333333333</v>
      </c>
      <c r="L102" s="53">
        <v>105.25</v>
      </c>
      <c r="M102" s="40">
        <v>98</v>
      </c>
      <c r="N102" s="74">
        <v>98</v>
      </c>
    </row>
    <row r="103" spans="2:14" x14ac:dyDescent="0.3">
      <c r="B103" s="3" t="s">
        <v>277</v>
      </c>
      <c r="C103" s="17">
        <v>75.166666666666671</v>
      </c>
      <c r="D103" s="17">
        <v>71</v>
      </c>
      <c r="E103" s="17">
        <v>71.083333333333329</v>
      </c>
      <c r="F103" s="17">
        <v>72.666666666666671</v>
      </c>
      <c r="G103" s="17">
        <v>73.75</v>
      </c>
      <c r="H103" s="53">
        <v>77.166666666666671</v>
      </c>
      <c r="I103" s="53">
        <v>79.416666666666671</v>
      </c>
      <c r="J103" s="53">
        <v>79.916666666666671</v>
      </c>
      <c r="K103" s="53">
        <v>84.5</v>
      </c>
      <c r="L103" s="53">
        <v>95</v>
      </c>
      <c r="M103" s="40">
        <v>89</v>
      </c>
      <c r="N103" s="74">
        <v>89</v>
      </c>
    </row>
    <row r="104" spans="2:14" x14ac:dyDescent="0.3">
      <c r="B104" s="3" t="s">
        <v>278</v>
      </c>
      <c r="C104" s="17">
        <v>322.08333333333331</v>
      </c>
      <c r="D104" s="17">
        <v>304.25</v>
      </c>
      <c r="E104" s="17">
        <v>301.16666666666669</v>
      </c>
      <c r="F104" s="17">
        <v>301.58333333333331</v>
      </c>
      <c r="G104" s="17">
        <v>298.66666666666669</v>
      </c>
      <c r="H104" s="53">
        <v>292</v>
      </c>
      <c r="I104" s="53">
        <v>290.16666666666669</v>
      </c>
      <c r="J104" s="53">
        <v>296.33333333333331</v>
      </c>
      <c r="K104" s="53">
        <v>307.25</v>
      </c>
      <c r="L104" s="53">
        <v>310.33333333333331</v>
      </c>
      <c r="M104" s="40">
        <v>304</v>
      </c>
      <c r="N104" s="76">
        <v>304</v>
      </c>
    </row>
    <row r="105" spans="2:14" x14ac:dyDescent="0.3">
      <c r="B105" s="3" t="s">
        <v>279</v>
      </c>
      <c r="C105" s="17">
        <v>107.5</v>
      </c>
      <c r="D105" s="17">
        <v>101.16666666666667</v>
      </c>
      <c r="E105" s="17">
        <v>89.416666666666671</v>
      </c>
      <c r="F105" s="17">
        <v>85.416666666666671</v>
      </c>
      <c r="G105" s="17">
        <v>80.75</v>
      </c>
      <c r="H105" s="53">
        <v>79.083333333333329</v>
      </c>
      <c r="I105" s="53">
        <v>93.333333333333329</v>
      </c>
      <c r="J105" s="53">
        <v>95.416666666666671</v>
      </c>
      <c r="K105" s="53">
        <v>95.5</v>
      </c>
      <c r="L105" s="53">
        <v>98.416666666666671</v>
      </c>
      <c r="M105" s="40">
        <v>102</v>
      </c>
      <c r="N105" s="74">
        <v>102</v>
      </c>
    </row>
    <row r="106" spans="2:14" x14ac:dyDescent="0.3">
      <c r="B106" s="5" t="s">
        <v>280</v>
      </c>
      <c r="C106" s="19">
        <v>23.916666666666668</v>
      </c>
      <c r="D106" s="19">
        <v>22.916666666666668</v>
      </c>
      <c r="E106" s="19">
        <v>23</v>
      </c>
      <c r="F106" s="19">
        <v>21.416666666666668</v>
      </c>
      <c r="G106" s="19">
        <v>23.833333333333332</v>
      </c>
      <c r="H106" s="54">
        <v>26</v>
      </c>
      <c r="I106" s="54">
        <v>26.5</v>
      </c>
      <c r="J106" s="54">
        <v>26.666666666666668</v>
      </c>
      <c r="K106" s="54">
        <v>26.5</v>
      </c>
      <c r="L106" s="54">
        <v>25.833333333333332</v>
      </c>
      <c r="M106" s="41">
        <v>25</v>
      </c>
      <c r="N106" s="75">
        <v>25</v>
      </c>
    </row>
    <row r="107" spans="2:14" x14ac:dyDescent="0.3">
      <c r="B107" s="29" t="s">
        <v>188</v>
      </c>
      <c r="C107" s="39">
        <f t="shared" ref="C107:N107" si="17">+SUM(C108:C108)</f>
        <v>35.333333333333336</v>
      </c>
      <c r="D107" s="39">
        <f t="shared" si="17"/>
        <v>49.833333333333336</v>
      </c>
      <c r="E107" s="39">
        <f t="shared" si="17"/>
        <v>50.666666666666664</v>
      </c>
      <c r="F107" s="39">
        <f t="shared" si="17"/>
        <v>48</v>
      </c>
      <c r="G107" s="39">
        <f t="shared" si="17"/>
        <v>42.583333333333336</v>
      </c>
      <c r="H107" s="52">
        <f t="shared" ref="H107:M107" si="18">+SUM(H108:H108)</f>
        <v>39.166666666666664</v>
      </c>
      <c r="I107" s="52">
        <f t="shared" si="18"/>
        <v>46.583333333333336</v>
      </c>
      <c r="J107" s="52">
        <f t="shared" si="18"/>
        <v>48.75</v>
      </c>
      <c r="K107" s="52">
        <f t="shared" si="18"/>
        <v>68.166666666666671</v>
      </c>
      <c r="L107" s="52">
        <f t="shared" si="18"/>
        <v>73.166666666666671</v>
      </c>
      <c r="M107" s="52">
        <f t="shared" si="18"/>
        <v>67</v>
      </c>
      <c r="N107" s="73">
        <f t="shared" si="17"/>
        <v>67</v>
      </c>
    </row>
    <row r="108" spans="2:14" x14ac:dyDescent="0.3">
      <c r="B108" s="5" t="s">
        <v>598</v>
      </c>
      <c r="C108" s="19">
        <v>35.333333333333336</v>
      </c>
      <c r="D108" s="19">
        <v>49.833333333333336</v>
      </c>
      <c r="E108" s="19">
        <v>50.666666666666664</v>
      </c>
      <c r="F108" s="19">
        <v>48</v>
      </c>
      <c r="G108" s="19">
        <v>42.583333333333336</v>
      </c>
      <c r="H108" s="54">
        <v>39.166666666666664</v>
      </c>
      <c r="I108" s="54">
        <v>46.583333333333336</v>
      </c>
      <c r="J108" s="54">
        <v>48.75</v>
      </c>
      <c r="K108" s="54">
        <v>68.166666666666671</v>
      </c>
      <c r="L108" s="54">
        <v>73.166666666666671</v>
      </c>
      <c r="M108" s="41">
        <v>67</v>
      </c>
      <c r="N108" s="75">
        <v>67</v>
      </c>
    </row>
    <row r="109" spans="2:14" x14ac:dyDescent="0.3">
      <c r="B109" s="29" t="s">
        <v>189</v>
      </c>
      <c r="C109" s="39">
        <f t="shared" ref="C109:N109" si="19">+SUM(C110:C110)</f>
        <v>41.333333333333336</v>
      </c>
      <c r="D109" s="39">
        <f t="shared" si="19"/>
        <v>60.916666666666664</v>
      </c>
      <c r="E109" s="39">
        <f t="shared" si="19"/>
        <v>62.583333333333336</v>
      </c>
      <c r="F109" s="39">
        <f t="shared" si="19"/>
        <v>67.833333333333329</v>
      </c>
      <c r="G109" s="39">
        <f t="shared" si="19"/>
        <v>70.666666666666671</v>
      </c>
      <c r="H109" s="52">
        <f t="shared" ref="H109:M109" si="20">+SUM(H110:H110)</f>
        <v>69.916666666666671</v>
      </c>
      <c r="I109" s="52">
        <f t="shared" si="20"/>
        <v>71.916666666666671</v>
      </c>
      <c r="J109" s="52">
        <f t="shared" si="20"/>
        <v>76.25</v>
      </c>
      <c r="K109" s="52">
        <f t="shared" si="20"/>
        <v>76.583333333333329</v>
      </c>
      <c r="L109" s="52">
        <f t="shared" si="20"/>
        <v>82.75</v>
      </c>
      <c r="M109" s="52">
        <f t="shared" si="20"/>
        <v>86</v>
      </c>
      <c r="N109" s="73">
        <f t="shared" si="19"/>
        <v>86</v>
      </c>
    </row>
    <row r="110" spans="2:14" x14ac:dyDescent="0.3">
      <c r="B110" s="5" t="s">
        <v>281</v>
      </c>
      <c r="C110" s="19">
        <v>41.333333333333336</v>
      </c>
      <c r="D110" s="19">
        <v>60.916666666666664</v>
      </c>
      <c r="E110" s="19">
        <v>62.583333333333336</v>
      </c>
      <c r="F110" s="19">
        <v>67.833333333333329</v>
      </c>
      <c r="G110" s="19">
        <v>70.666666666666671</v>
      </c>
      <c r="H110" s="54">
        <v>69.916666666666671</v>
      </c>
      <c r="I110" s="54">
        <v>71.916666666666671</v>
      </c>
      <c r="J110" s="54">
        <v>76.25</v>
      </c>
      <c r="K110" s="54">
        <v>76.583333333333329</v>
      </c>
      <c r="L110" s="54">
        <v>82.75</v>
      </c>
      <c r="M110" s="41">
        <v>86</v>
      </c>
      <c r="N110" s="75">
        <v>86</v>
      </c>
    </row>
    <row r="111" spans="2:14" x14ac:dyDescent="0.3">
      <c r="B111" s="29" t="s">
        <v>190</v>
      </c>
      <c r="C111" s="39">
        <f>+SUM(C112:C118)</f>
        <v>637.08333333333337</v>
      </c>
      <c r="D111" s="39">
        <f t="shared" ref="D111:N111" si="21">+SUM(D112:D118)</f>
        <v>663.49999999999989</v>
      </c>
      <c r="E111" s="39">
        <f t="shared" si="21"/>
        <v>679.91666666666663</v>
      </c>
      <c r="F111" s="39">
        <f t="shared" si="21"/>
        <v>678.91666666666674</v>
      </c>
      <c r="G111" s="39">
        <f t="shared" si="21"/>
        <v>679.58333333333326</v>
      </c>
      <c r="H111" s="52">
        <f t="shared" ref="H111:M111" si="22">+SUM(H112:H118)</f>
        <v>667.58333333333337</v>
      </c>
      <c r="I111" s="52">
        <f t="shared" si="22"/>
        <v>655.41666666666674</v>
      </c>
      <c r="J111" s="52">
        <f t="shared" si="22"/>
        <v>679.33333333333337</v>
      </c>
      <c r="K111" s="52">
        <f t="shared" si="22"/>
        <v>698.5</v>
      </c>
      <c r="L111" s="52">
        <f t="shared" si="22"/>
        <v>721.66666666666663</v>
      </c>
      <c r="M111" s="52">
        <f t="shared" si="22"/>
        <v>690</v>
      </c>
      <c r="N111" s="73">
        <f t="shared" si="21"/>
        <v>690</v>
      </c>
    </row>
    <row r="112" spans="2:14" x14ac:dyDescent="0.3">
      <c r="B112" s="3" t="s">
        <v>282</v>
      </c>
      <c r="C112" s="17">
        <v>107.25</v>
      </c>
      <c r="D112" s="17">
        <v>107.33333333333333</v>
      </c>
      <c r="E112" s="17">
        <v>118.5</v>
      </c>
      <c r="F112" s="17">
        <v>111.41666666666667</v>
      </c>
      <c r="G112" s="17">
        <v>107</v>
      </c>
      <c r="H112" s="53">
        <v>100.25</v>
      </c>
      <c r="I112" s="53">
        <v>95.833333333333329</v>
      </c>
      <c r="J112" s="53">
        <v>114.5</v>
      </c>
      <c r="K112" s="53">
        <v>117.58333333333333</v>
      </c>
      <c r="L112" s="53">
        <v>125.16666666666667</v>
      </c>
      <c r="M112" s="40">
        <v>124</v>
      </c>
      <c r="N112" s="74">
        <v>124</v>
      </c>
    </row>
    <row r="113" spans="2:14" x14ac:dyDescent="0.3">
      <c r="B113" s="3" t="s">
        <v>599</v>
      </c>
      <c r="C113" s="17">
        <v>30.75</v>
      </c>
      <c r="D113" s="17">
        <v>33.166666666666664</v>
      </c>
      <c r="E113" s="17">
        <v>34.916666666666664</v>
      </c>
      <c r="F113" s="17">
        <v>37.416666666666664</v>
      </c>
      <c r="G113" s="17">
        <v>40.416666666666664</v>
      </c>
      <c r="H113" s="53">
        <v>40.666666666666664</v>
      </c>
      <c r="I113" s="53">
        <v>41.583333333333336</v>
      </c>
      <c r="J113" s="53">
        <v>43.166666666666664</v>
      </c>
      <c r="K113" s="53">
        <v>45.083333333333336</v>
      </c>
      <c r="L113" s="53">
        <v>49.333333333333336</v>
      </c>
      <c r="M113" s="40">
        <v>49</v>
      </c>
      <c r="N113" s="74">
        <v>49</v>
      </c>
    </row>
    <row r="114" spans="2:14" x14ac:dyDescent="0.3">
      <c r="B114" s="3" t="s">
        <v>283</v>
      </c>
      <c r="C114" s="17">
        <v>364.41666666666669</v>
      </c>
      <c r="D114" s="17">
        <v>381.58333333333331</v>
      </c>
      <c r="E114" s="17">
        <v>386.5</v>
      </c>
      <c r="F114" s="17">
        <v>391.75</v>
      </c>
      <c r="G114" s="17">
        <v>391.83333333333331</v>
      </c>
      <c r="H114" s="53">
        <v>393.75</v>
      </c>
      <c r="I114" s="53">
        <v>386.66666666666669</v>
      </c>
      <c r="J114" s="53">
        <v>390.08333333333331</v>
      </c>
      <c r="K114" s="53">
        <v>403.75</v>
      </c>
      <c r="L114" s="53">
        <v>417.08333333333331</v>
      </c>
      <c r="M114" s="40">
        <v>412</v>
      </c>
      <c r="N114" s="74">
        <v>412</v>
      </c>
    </row>
    <row r="115" spans="2:14" x14ac:dyDescent="0.3">
      <c r="B115" s="3" t="s">
        <v>284</v>
      </c>
      <c r="C115" s="17">
        <v>35.75</v>
      </c>
      <c r="D115" s="17">
        <v>44.75</v>
      </c>
      <c r="E115" s="17">
        <v>44.916666666666664</v>
      </c>
      <c r="F115" s="17">
        <v>44.916666666666664</v>
      </c>
      <c r="G115" s="17">
        <v>44.666666666666664</v>
      </c>
      <c r="H115" s="53">
        <v>42.666666666666664</v>
      </c>
      <c r="I115" s="53">
        <v>42.833333333333336</v>
      </c>
      <c r="J115" s="53">
        <v>44.166666666666664</v>
      </c>
      <c r="K115" s="53">
        <v>47.25</v>
      </c>
      <c r="L115" s="53">
        <v>49.583333333333336</v>
      </c>
      <c r="M115" s="40">
        <v>49</v>
      </c>
      <c r="N115" s="74">
        <v>49</v>
      </c>
    </row>
    <row r="116" spans="2:14" x14ac:dyDescent="0.3">
      <c r="B116" s="3" t="s">
        <v>600</v>
      </c>
      <c r="C116" s="17">
        <v>31.916666666666668</v>
      </c>
      <c r="D116" s="17">
        <v>32.666666666666664</v>
      </c>
      <c r="E116" s="17">
        <v>32.083333333333336</v>
      </c>
      <c r="F116" s="17">
        <v>30.333333333333332</v>
      </c>
      <c r="G116" s="17">
        <v>28.916666666666668</v>
      </c>
      <c r="H116" s="53">
        <v>27.333333333333332</v>
      </c>
      <c r="I116" s="53">
        <v>25.333333333333332</v>
      </c>
      <c r="J116" s="53">
        <v>23.833333333333332</v>
      </c>
      <c r="K116" s="53">
        <v>23.916666666666668</v>
      </c>
      <c r="L116" s="53">
        <v>23.25</v>
      </c>
      <c r="M116" s="40" t="s">
        <v>673</v>
      </c>
      <c r="N116" s="74" t="s">
        <v>673</v>
      </c>
    </row>
    <row r="117" spans="2:14" x14ac:dyDescent="0.3">
      <c r="B117" s="3" t="s">
        <v>285</v>
      </c>
      <c r="C117" s="17">
        <v>43</v>
      </c>
      <c r="D117" s="17">
        <v>39.666666666666664</v>
      </c>
      <c r="E117" s="17">
        <v>39.416666666666664</v>
      </c>
      <c r="F117" s="17">
        <v>40.083333333333336</v>
      </c>
      <c r="G117" s="17">
        <v>44.583333333333336</v>
      </c>
      <c r="H117" s="53">
        <v>43.583333333333336</v>
      </c>
      <c r="I117" s="53">
        <v>44.166666666666664</v>
      </c>
      <c r="J117" s="53">
        <v>41.5</v>
      </c>
      <c r="K117" s="53">
        <v>39.083333333333336</v>
      </c>
      <c r="L117" s="53">
        <v>36.083333333333336</v>
      </c>
      <c r="M117" s="40">
        <v>35</v>
      </c>
      <c r="N117" s="74">
        <v>35</v>
      </c>
    </row>
    <row r="118" spans="2:14" x14ac:dyDescent="0.3">
      <c r="B118" s="5" t="s">
        <v>601</v>
      </c>
      <c r="C118" s="19">
        <v>24</v>
      </c>
      <c r="D118" s="19">
        <v>24.333333333333332</v>
      </c>
      <c r="E118" s="19">
        <v>23.583333333333332</v>
      </c>
      <c r="F118" s="19">
        <v>23</v>
      </c>
      <c r="G118" s="19">
        <v>22.166666666666668</v>
      </c>
      <c r="H118" s="54">
        <v>19.333333333333332</v>
      </c>
      <c r="I118" s="54">
        <v>19</v>
      </c>
      <c r="J118" s="54">
        <v>22.083333333333332</v>
      </c>
      <c r="K118" s="54">
        <v>21.833333333333332</v>
      </c>
      <c r="L118" s="54">
        <v>21.166666666666668</v>
      </c>
      <c r="M118" s="41">
        <v>21</v>
      </c>
      <c r="N118" s="75">
        <v>21</v>
      </c>
    </row>
    <row r="119" spans="2:14" x14ac:dyDescent="0.3">
      <c r="B119" s="29" t="s">
        <v>191</v>
      </c>
      <c r="C119" s="39">
        <f>+SUM(C120:C141)</f>
        <v>2700.5833333333339</v>
      </c>
      <c r="D119" s="39">
        <f t="shared" ref="D119:N119" si="23">+SUM(D120:D141)</f>
        <v>2765.0833333333335</v>
      </c>
      <c r="E119" s="39">
        <f t="shared" si="23"/>
        <v>2787.083333333333</v>
      </c>
      <c r="F119" s="39">
        <f t="shared" si="23"/>
        <v>2861.5833333333335</v>
      </c>
      <c r="G119" s="39">
        <f t="shared" si="23"/>
        <v>2960.25</v>
      </c>
      <c r="H119" s="39">
        <f t="shared" si="23"/>
        <v>3024.3333333333339</v>
      </c>
      <c r="I119" s="39">
        <f t="shared" si="23"/>
        <v>3188.9166666666665</v>
      </c>
      <c r="J119" s="39">
        <f t="shared" si="23"/>
        <v>3232.1666666666674</v>
      </c>
      <c r="K119" s="39">
        <f t="shared" si="23"/>
        <v>3335.242424242424</v>
      </c>
      <c r="L119" s="52">
        <f t="shared" si="23"/>
        <v>3287.3333333333339</v>
      </c>
      <c r="M119" s="52">
        <f t="shared" si="23"/>
        <v>3305</v>
      </c>
      <c r="N119" s="73">
        <f t="shared" si="23"/>
        <v>3305</v>
      </c>
    </row>
    <row r="120" spans="2:14" x14ac:dyDescent="0.3">
      <c r="B120" s="3" t="s">
        <v>286</v>
      </c>
      <c r="C120" s="17">
        <v>105.66666666666667</v>
      </c>
      <c r="D120" s="17">
        <v>114.16666666666667</v>
      </c>
      <c r="E120" s="17">
        <v>122.75</v>
      </c>
      <c r="F120" s="17">
        <v>132.41666666666666</v>
      </c>
      <c r="G120" s="17">
        <v>137.33333333333334</v>
      </c>
      <c r="H120" s="53">
        <v>128.66666666666666</v>
      </c>
      <c r="I120" s="53">
        <v>145.33333333333334</v>
      </c>
      <c r="J120" s="53">
        <v>154.41666666666666</v>
      </c>
      <c r="K120" s="53">
        <v>160.83333333333334</v>
      </c>
      <c r="L120" s="53">
        <v>144.25</v>
      </c>
      <c r="M120" s="40">
        <v>161</v>
      </c>
      <c r="N120" s="74">
        <v>161</v>
      </c>
    </row>
    <row r="121" spans="2:14" x14ac:dyDescent="0.3">
      <c r="B121" s="3" t="s">
        <v>287</v>
      </c>
      <c r="C121" s="17">
        <v>175.83333333333334</v>
      </c>
      <c r="D121" s="17">
        <v>170.75</v>
      </c>
      <c r="E121" s="17">
        <v>163.91666666666666</v>
      </c>
      <c r="F121" s="17">
        <v>176.58333333333334</v>
      </c>
      <c r="G121" s="17">
        <v>171.66666666666666</v>
      </c>
      <c r="H121" s="53">
        <v>170.91666666666666</v>
      </c>
      <c r="I121" s="53">
        <v>162.41666666666666</v>
      </c>
      <c r="J121" s="53">
        <v>155.41666666666666</v>
      </c>
      <c r="K121" s="53">
        <v>154.33333333333334</v>
      </c>
      <c r="L121" s="53">
        <v>147.91666666666666</v>
      </c>
      <c r="M121" s="40">
        <v>144</v>
      </c>
      <c r="N121" s="74">
        <v>144</v>
      </c>
    </row>
    <row r="122" spans="2:14" x14ac:dyDescent="0.3">
      <c r="B122" s="3" t="s">
        <v>602</v>
      </c>
      <c r="C122" s="17">
        <v>45.25</v>
      </c>
      <c r="D122" s="17">
        <v>43</v>
      </c>
      <c r="E122" s="17">
        <v>41.416666666666664</v>
      </c>
      <c r="F122" s="17">
        <v>42</v>
      </c>
      <c r="G122" s="17">
        <v>39.666666666666664</v>
      </c>
      <c r="H122" s="53">
        <v>38.916666666666664</v>
      </c>
      <c r="I122" s="53">
        <v>36.333333333333336</v>
      </c>
      <c r="J122" s="53">
        <v>34.083333333333336</v>
      </c>
      <c r="K122" s="53">
        <v>32.416666666666664</v>
      </c>
      <c r="L122" s="53">
        <v>31.333333333333332</v>
      </c>
      <c r="M122" s="40">
        <v>31</v>
      </c>
      <c r="N122" s="74">
        <v>31</v>
      </c>
    </row>
    <row r="123" spans="2:14" x14ac:dyDescent="0.3">
      <c r="B123" s="3" t="s">
        <v>288</v>
      </c>
      <c r="C123" s="17">
        <v>337.66666666666669</v>
      </c>
      <c r="D123" s="17">
        <v>349.16666666666669</v>
      </c>
      <c r="E123" s="17">
        <v>390.66666666666669</v>
      </c>
      <c r="F123" s="17">
        <v>414.5</v>
      </c>
      <c r="G123" s="17">
        <v>431.5</v>
      </c>
      <c r="H123" s="53">
        <v>388.66666666666669</v>
      </c>
      <c r="I123" s="53">
        <v>362.75</v>
      </c>
      <c r="J123" s="53">
        <v>350.83333333333331</v>
      </c>
      <c r="K123" s="53">
        <v>348.5</v>
      </c>
      <c r="L123" s="53">
        <v>303.75</v>
      </c>
      <c r="M123" s="40">
        <v>319</v>
      </c>
      <c r="N123" s="74">
        <v>319</v>
      </c>
    </row>
    <row r="124" spans="2:14" x14ac:dyDescent="0.3">
      <c r="B124" s="3" t="s">
        <v>470</v>
      </c>
      <c r="C124" s="17">
        <v>15.166666666666666</v>
      </c>
      <c r="D124" s="17">
        <v>15</v>
      </c>
      <c r="E124" s="17">
        <v>14.5</v>
      </c>
      <c r="F124" s="17">
        <v>14</v>
      </c>
      <c r="G124" s="17">
        <v>12.083333333333334</v>
      </c>
      <c r="H124" s="53">
        <v>11.25</v>
      </c>
      <c r="I124" s="53">
        <v>13</v>
      </c>
      <c r="J124" s="53">
        <v>14.583333333333334</v>
      </c>
      <c r="K124" s="53">
        <v>13.909090909090908</v>
      </c>
      <c r="L124" s="53">
        <v>12.833333333333334</v>
      </c>
      <c r="M124" s="40">
        <v>13</v>
      </c>
      <c r="N124" s="74">
        <v>13</v>
      </c>
    </row>
    <row r="125" spans="2:14" x14ac:dyDescent="0.3">
      <c r="B125" s="3" t="s">
        <v>289</v>
      </c>
      <c r="C125" s="17">
        <v>116.33333333333333</v>
      </c>
      <c r="D125" s="17">
        <v>115.08333333333333</v>
      </c>
      <c r="E125" s="17">
        <v>104.33333333333333</v>
      </c>
      <c r="F125" s="17">
        <v>98.75</v>
      </c>
      <c r="G125" s="17">
        <v>92.5</v>
      </c>
      <c r="H125" s="53">
        <v>91.416666666666671</v>
      </c>
      <c r="I125" s="53">
        <v>94.5</v>
      </c>
      <c r="J125" s="53">
        <v>94.916666666666671</v>
      </c>
      <c r="K125" s="53">
        <v>104.58333333333333</v>
      </c>
      <c r="L125" s="53">
        <v>99.083333333333329</v>
      </c>
      <c r="M125" s="40">
        <v>98</v>
      </c>
      <c r="N125" s="74">
        <v>98</v>
      </c>
    </row>
    <row r="126" spans="2:14" x14ac:dyDescent="0.3">
      <c r="B126" s="3" t="s">
        <v>290</v>
      </c>
      <c r="C126" s="17">
        <v>126.83333333333333</v>
      </c>
      <c r="D126" s="17">
        <v>140.91666666666666</v>
      </c>
      <c r="E126" s="17">
        <v>141.58333333333334</v>
      </c>
      <c r="F126" s="17">
        <v>139.75</v>
      </c>
      <c r="G126" s="17">
        <v>137.25</v>
      </c>
      <c r="H126" s="53">
        <v>130.91666666666666</v>
      </c>
      <c r="I126" s="53">
        <v>131.08333333333334</v>
      </c>
      <c r="J126" s="53">
        <v>129.83333333333334</v>
      </c>
      <c r="K126" s="53">
        <v>141.91666666666666</v>
      </c>
      <c r="L126" s="53">
        <v>149</v>
      </c>
      <c r="M126" s="40">
        <v>143</v>
      </c>
      <c r="N126" s="74">
        <v>143</v>
      </c>
    </row>
    <row r="127" spans="2:14" x14ac:dyDescent="0.3">
      <c r="B127" s="3" t="s">
        <v>291</v>
      </c>
      <c r="C127" s="17">
        <v>3.75</v>
      </c>
      <c r="D127" s="17">
        <v>1.5</v>
      </c>
      <c r="E127" s="17">
        <v>0</v>
      </c>
      <c r="F127" s="17">
        <v>0</v>
      </c>
      <c r="G127" s="17">
        <v>0</v>
      </c>
      <c r="H127" s="53">
        <v>0</v>
      </c>
      <c r="I127" s="53">
        <v>0</v>
      </c>
      <c r="J127" s="53">
        <v>0</v>
      </c>
      <c r="K127" s="53">
        <v>0</v>
      </c>
      <c r="L127" s="53">
        <v>0</v>
      </c>
      <c r="M127" s="40">
        <v>0</v>
      </c>
      <c r="N127" s="74">
        <v>0</v>
      </c>
    </row>
    <row r="128" spans="2:14" x14ac:dyDescent="0.3">
      <c r="B128" s="3" t="s">
        <v>292</v>
      </c>
      <c r="C128" s="17">
        <v>178.75</v>
      </c>
      <c r="D128" s="17">
        <v>186.66666666666666</v>
      </c>
      <c r="E128" s="17">
        <v>183.66666666666666</v>
      </c>
      <c r="F128" s="17">
        <v>196.16666666666666</v>
      </c>
      <c r="G128" s="17">
        <v>196.58333333333334</v>
      </c>
      <c r="H128" s="53">
        <v>191.83333333333334</v>
      </c>
      <c r="I128" s="53">
        <v>200.25</v>
      </c>
      <c r="J128" s="53">
        <v>213.33333333333334</v>
      </c>
      <c r="K128" s="53">
        <v>220</v>
      </c>
      <c r="L128" s="53">
        <v>220.08333333333334</v>
      </c>
      <c r="M128" s="40">
        <v>221</v>
      </c>
      <c r="N128" s="74">
        <v>221</v>
      </c>
    </row>
    <row r="129" spans="2:14" x14ac:dyDescent="0.3">
      <c r="B129" s="3" t="s">
        <v>293</v>
      </c>
      <c r="C129" s="17">
        <v>43.666666666666664</v>
      </c>
      <c r="D129" s="17">
        <v>54.75</v>
      </c>
      <c r="E129" s="17">
        <v>52.666666666666664</v>
      </c>
      <c r="F129" s="17">
        <v>50.333333333333336</v>
      </c>
      <c r="G129" s="17">
        <v>49.333333333333336</v>
      </c>
      <c r="H129" s="53">
        <v>45.666666666666664</v>
      </c>
      <c r="I129" s="53">
        <v>53.083333333333336</v>
      </c>
      <c r="J129" s="53">
        <v>56.75</v>
      </c>
      <c r="K129" s="53">
        <v>53.833333333333336</v>
      </c>
      <c r="L129" s="53">
        <v>51.666666666666664</v>
      </c>
      <c r="M129" s="40">
        <v>52</v>
      </c>
      <c r="N129" s="76">
        <v>52</v>
      </c>
    </row>
    <row r="130" spans="2:14" x14ac:dyDescent="0.3">
      <c r="B130" s="3" t="s">
        <v>471</v>
      </c>
      <c r="C130" s="17">
        <v>15.75</v>
      </c>
      <c r="D130" s="17">
        <v>16.75</v>
      </c>
      <c r="E130" s="17">
        <v>18</v>
      </c>
      <c r="F130" s="17">
        <v>17.916666666666668</v>
      </c>
      <c r="G130" s="17">
        <v>20.833333333333332</v>
      </c>
      <c r="H130" s="53">
        <v>22.916666666666668</v>
      </c>
      <c r="I130" s="53">
        <v>25.666666666666668</v>
      </c>
      <c r="J130" s="53">
        <v>26.416666666666668</v>
      </c>
      <c r="K130" s="53">
        <v>27.333333333333332</v>
      </c>
      <c r="L130" s="53">
        <v>24.25</v>
      </c>
      <c r="M130" s="40">
        <v>25</v>
      </c>
      <c r="N130" s="74">
        <v>25</v>
      </c>
    </row>
    <row r="131" spans="2:14" x14ac:dyDescent="0.3">
      <c r="B131" s="3" t="s">
        <v>473</v>
      </c>
      <c r="C131" s="17">
        <v>96.666666666666671</v>
      </c>
      <c r="D131" s="17">
        <v>96.166666666666671</v>
      </c>
      <c r="E131" s="17">
        <v>92.333333333333329</v>
      </c>
      <c r="F131" s="17">
        <v>108.08333333333333</v>
      </c>
      <c r="G131" s="17">
        <v>117.83333333333333</v>
      </c>
      <c r="H131" s="53">
        <v>122.33333333333333</v>
      </c>
      <c r="I131" s="53">
        <v>131.75</v>
      </c>
      <c r="J131" s="53">
        <v>146.75</v>
      </c>
      <c r="K131" s="53">
        <v>149.83333333333334</v>
      </c>
      <c r="L131" s="53">
        <v>158.58333333333334</v>
      </c>
      <c r="M131" s="40">
        <v>167</v>
      </c>
      <c r="N131" s="74">
        <v>167</v>
      </c>
    </row>
    <row r="132" spans="2:14" x14ac:dyDescent="0.3">
      <c r="B132" s="3" t="s">
        <v>603</v>
      </c>
      <c r="C132" s="17">
        <v>32.166666666666664</v>
      </c>
      <c r="D132" s="17">
        <v>33</v>
      </c>
      <c r="E132" s="17">
        <v>33.333333333333336</v>
      </c>
      <c r="F132" s="17">
        <v>32.666666666666664</v>
      </c>
      <c r="G132" s="17">
        <v>34.25</v>
      </c>
      <c r="H132" s="53">
        <v>33.583333333333336</v>
      </c>
      <c r="I132" s="53">
        <v>35.5</v>
      </c>
      <c r="J132" s="53">
        <v>35.25</v>
      </c>
      <c r="K132" s="53">
        <v>39.583333333333336</v>
      </c>
      <c r="L132" s="53">
        <v>34.25</v>
      </c>
      <c r="M132" s="40">
        <v>33</v>
      </c>
      <c r="N132" s="74">
        <v>33</v>
      </c>
    </row>
    <row r="133" spans="2:14" x14ac:dyDescent="0.3">
      <c r="B133" s="3" t="s">
        <v>474</v>
      </c>
      <c r="C133" s="17">
        <v>25.416666666666668</v>
      </c>
      <c r="D133" s="17">
        <v>23.833333333333332</v>
      </c>
      <c r="E133" s="17">
        <v>23.833333333333332</v>
      </c>
      <c r="F133" s="17">
        <v>24</v>
      </c>
      <c r="G133" s="17">
        <v>27.416666666666668</v>
      </c>
      <c r="H133" s="53">
        <v>25.333333333333332</v>
      </c>
      <c r="I133" s="53">
        <v>24</v>
      </c>
      <c r="J133" s="53">
        <v>23.166666666666668</v>
      </c>
      <c r="K133" s="53">
        <v>21.833333333333332</v>
      </c>
      <c r="L133" s="53">
        <v>22</v>
      </c>
      <c r="M133" s="40">
        <v>22</v>
      </c>
      <c r="N133" s="74">
        <v>22</v>
      </c>
    </row>
    <row r="134" spans="2:14" x14ac:dyDescent="0.3">
      <c r="B134" s="3" t="s">
        <v>294</v>
      </c>
      <c r="C134" s="17">
        <v>63.5</v>
      </c>
      <c r="D134" s="17">
        <v>57.5</v>
      </c>
      <c r="E134" s="17">
        <v>56.833333333333336</v>
      </c>
      <c r="F134" s="17">
        <v>51.333333333333336</v>
      </c>
      <c r="G134" s="17">
        <v>60.25</v>
      </c>
      <c r="H134" s="53">
        <v>62.416666666666664</v>
      </c>
      <c r="I134" s="53">
        <v>64.916666666666671</v>
      </c>
      <c r="J134" s="53">
        <v>84.416666666666671</v>
      </c>
      <c r="K134" s="53">
        <v>78.166666666666671</v>
      </c>
      <c r="L134" s="53">
        <v>72.5</v>
      </c>
      <c r="M134" s="40">
        <v>65</v>
      </c>
      <c r="N134" s="74">
        <v>65</v>
      </c>
    </row>
    <row r="135" spans="2:14" x14ac:dyDescent="0.3">
      <c r="B135" s="3" t="s">
        <v>295</v>
      </c>
      <c r="C135" s="17">
        <v>91.833333333333329</v>
      </c>
      <c r="D135" s="17">
        <v>89.75</v>
      </c>
      <c r="E135" s="17">
        <v>89.333333333333329</v>
      </c>
      <c r="F135" s="17">
        <v>86.666666666666671</v>
      </c>
      <c r="G135" s="17">
        <v>100.91666666666667</v>
      </c>
      <c r="H135" s="53">
        <v>111.5</v>
      </c>
      <c r="I135" s="53">
        <v>113.33333333333333</v>
      </c>
      <c r="J135" s="53">
        <v>110</v>
      </c>
      <c r="K135" s="53">
        <v>102.58333333333333</v>
      </c>
      <c r="L135" s="53">
        <v>88.833333333333329</v>
      </c>
      <c r="M135" s="40">
        <v>85</v>
      </c>
      <c r="N135" s="74">
        <v>85</v>
      </c>
    </row>
    <row r="136" spans="2:14" x14ac:dyDescent="0.3">
      <c r="B136" s="3" t="s">
        <v>296</v>
      </c>
      <c r="C136" s="17">
        <v>88.666666666666671</v>
      </c>
      <c r="D136" s="17">
        <v>100.75</v>
      </c>
      <c r="E136" s="17">
        <v>91.333333333333329</v>
      </c>
      <c r="F136" s="17">
        <v>84</v>
      </c>
      <c r="G136" s="17">
        <v>79.333333333333329</v>
      </c>
      <c r="H136" s="53">
        <v>88.416666666666671</v>
      </c>
      <c r="I136" s="53">
        <v>95</v>
      </c>
      <c r="J136" s="53">
        <v>99.666666666666671</v>
      </c>
      <c r="K136" s="53">
        <v>118.83333333333333</v>
      </c>
      <c r="L136" s="53">
        <v>123.66666666666667</v>
      </c>
      <c r="M136" s="40">
        <v>125</v>
      </c>
      <c r="N136" s="74">
        <v>125</v>
      </c>
    </row>
    <row r="137" spans="2:14" x14ac:dyDescent="0.3">
      <c r="B137" s="3" t="s">
        <v>297</v>
      </c>
      <c r="C137" s="17">
        <v>903.25</v>
      </c>
      <c r="D137" s="17">
        <v>920.58333333333337</v>
      </c>
      <c r="E137" s="17">
        <v>930.83333333333337</v>
      </c>
      <c r="F137" s="17">
        <v>952.75</v>
      </c>
      <c r="G137" s="17">
        <v>1003.75</v>
      </c>
      <c r="H137" s="53">
        <v>1069.4166666666667</v>
      </c>
      <c r="I137" s="53">
        <v>1202.4166666666667</v>
      </c>
      <c r="J137" s="53">
        <v>1203.25</v>
      </c>
      <c r="K137" s="53">
        <v>1269</v>
      </c>
      <c r="L137" s="53">
        <v>1315.6666666666667</v>
      </c>
      <c r="M137" s="40">
        <v>1323</v>
      </c>
      <c r="N137" s="74">
        <v>1323</v>
      </c>
    </row>
    <row r="138" spans="2:14" x14ac:dyDescent="0.3">
      <c r="B138" s="3" t="s">
        <v>298</v>
      </c>
      <c r="C138" s="17">
        <v>127.33333333333333</v>
      </c>
      <c r="D138" s="17">
        <v>125</v>
      </c>
      <c r="E138" s="17">
        <v>124.5</v>
      </c>
      <c r="F138" s="17">
        <v>126.5</v>
      </c>
      <c r="G138" s="17">
        <v>131.41666666666666</v>
      </c>
      <c r="H138" s="53">
        <v>131.66666666666666</v>
      </c>
      <c r="I138" s="53">
        <v>131.08333333333334</v>
      </c>
      <c r="J138" s="53">
        <v>130.33333333333334</v>
      </c>
      <c r="K138" s="53">
        <v>130.66666666666666</v>
      </c>
      <c r="L138" s="53">
        <v>133.16666666666666</v>
      </c>
      <c r="M138" s="40">
        <v>132</v>
      </c>
      <c r="N138" s="74">
        <v>132</v>
      </c>
    </row>
    <row r="139" spans="2:14" x14ac:dyDescent="0.3">
      <c r="B139" s="3" t="s">
        <v>679</v>
      </c>
      <c r="C139" s="17">
        <v>18.833333333333332</v>
      </c>
      <c r="D139" s="17">
        <v>18.75</v>
      </c>
      <c r="E139" s="17">
        <v>20</v>
      </c>
      <c r="F139" s="17">
        <v>23</v>
      </c>
      <c r="G139" s="17">
        <v>26.833333333333332</v>
      </c>
      <c r="H139" s="53">
        <v>33.333333333333336</v>
      </c>
      <c r="I139" s="53">
        <v>36.666666666666664</v>
      </c>
      <c r="J139" s="53">
        <v>33.583333333333336</v>
      </c>
      <c r="K139" s="53">
        <v>32.583333333333336</v>
      </c>
      <c r="L139" s="53">
        <v>30.083333333333332</v>
      </c>
      <c r="M139" s="40">
        <v>25</v>
      </c>
      <c r="N139" s="74">
        <v>25</v>
      </c>
    </row>
    <row r="140" spans="2:14" x14ac:dyDescent="0.3">
      <c r="B140" s="3" t="s">
        <v>476</v>
      </c>
      <c r="C140" s="17">
        <v>54.916666666666664</v>
      </c>
      <c r="D140" s="17">
        <v>52.666666666666664</v>
      </c>
      <c r="E140" s="17">
        <v>52.416666666666664</v>
      </c>
      <c r="F140" s="17">
        <v>53.5</v>
      </c>
      <c r="G140" s="17">
        <v>47.666666666666664</v>
      </c>
      <c r="H140" s="53">
        <v>77.583333333333329</v>
      </c>
      <c r="I140" s="53">
        <v>82</v>
      </c>
      <c r="J140" s="17">
        <v>87.916666666666671</v>
      </c>
      <c r="K140" s="53">
        <v>91.083333333333329</v>
      </c>
      <c r="L140" s="53">
        <v>83.333333333333329</v>
      </c>
      <c r="M140" s="40">
        <v>84</v>
      </c>
      <c r="N140" s="74">
        <v>84</v>
      </c>
    </row>
    <row r="141" spans="2:14" x14ac:dyDescent="0.3">
      <c r="B141" s="5" t="s">
        <v>681</v>
      </c>
      <c r="C141" s="19">
        <v>33.333333333333336</v>
      </c>
      <c r="D141" s="19">
        <v>39.333333333333336</v>
      </c>
      <c r="E141" s="19">
        <v>38.833333333333336</v>
      </c>
      <c r="F141" s="19">
        <v>36.666666666666664</v>
      </c>
      <c r="G141" s="19">
        <v>41.833333333333336</v>
      </c>
      <c r="H141" s="54">
        <v>47.583333333333336</v>
      </c>
      <c r="I141" s="54">
        <v>47.833333333333336</v>
      </c>
      <c r="J141" s="19">
        <v>47.25</v>
      </c>
      <c r="K141" s="53">
        <v>43.416666666666664</v>
      </c>
      <c r="L141" s="53">
        <v>41.083333333333336</v>
      </c>
      <c r="M141" s="40">
        <v>37</v>
      </c>
      <c r="N141" s="74">
        <v>37</v>
      </c>
    </row>
    <row r="142" spans="2:14" x14ac:dyDescent="0.3">
      <c r="B142" s="29" t="s">
        <v>192</v>
      </c>
      <c r="C142" s="39">
        <f>+SUM(C143:C165)</f>
        <v>3043.4166666666665</v>
      </c>
      <c r="D142" s="39">
        <f t="shared" ref="D142:N142" si="24">+SUM(D143:D165)</f>
        <v>2949.9166666666665</v>
      </c>
      <c r="E142" s="39">
        <f t="shared" si="24"/>
        <v>2819.25</v>
      </c>
      <c r="F142" s="39">
        <f t="shared" si="24"/>
        <v>2758.0833333333339</v>
      </c>
      <c r="G142" s="39">
        <f t="shared" si="24"/>
        <v>2725.7499999999995</v>
      </c>
      <c r="H142" s="52">
        <f t="shared" si="24"/>
        <v>2667.5833333333339</v>
      </c>
      <c r="I142" s="52">
        <f t="shared" si="24"/>
        <v>2682.3333333333326</v>
      </c>
      <c r="J142" s="52">
        <f t="shared" si="24"/>
        <v>2679.75</v>
      </c>
      <c r="K142" s="52">
        <f t="shared" si="24"/>
        <v>2949.4166666666661</v>
      </c>
      <c r="L142" s="52">
        <f t="shared" si="24"/>
        <v>2883.666666666667</v>
      </c>
      <c r="M142" s="52">
        <f t="shared" si="24"/>
        <v>2808</v>
      </c>
      <c r="N142" s="73">
        <f t="shared" si="24"/>
        <v>2808</v>
      </c>
    </row>
    <row r="143" spans="2:14" x14ac:dyDescent="0.3">
      <c r="B143" s="3" t="s">
        <v>299</v>
      </c>
      <c r="C143" s="17">
        <v>45</v>
      </c>
      <c r="D143" s="17">
        <v>45.083333333333336</v>
      </c>
      <c r="E143" s="17">
        <v>49.416666666666664</v>
      </c>
      <c r="F143" s="17">
        <v>50.166666666666664</v>
      </c>
      <c r="G143" s="17">
        <v>53</v>
      </c>
      <c r="H143" s="53">
        <v>58.166666666666664</v>
      </c>
      <c r="I143" s="53">
        <v>63</v>
      </c>
      <c r="J143" s="53">
        <v>64.583333333333329</v>
      </c>
      <c r="K143" s="53">
        <v>68.083333333333329</v>
      </c>
      <c r="L143" s="53">
        <v>60.666666666666664</v>
      </c>
      <c r="M143" s="40">
        <v>58</v>
      </c>
      <c r="N143" s="74">
        <v>58</v>
      </c>
    </row>
    <row r="144" spans="2:14" x14ac:dyDescent="0.3">
      <c r="B144" s="3" t="s">
        <v>300</v>
      </c>
      <c r="C144" s="17">
        <v>112.58333333333333</v>
      </c>
      <c r="D144" s="17">
        <v>110.66666666666667</v>
      </c>
      <c r="E144" s="17">
        <v>108.83333333333333</v>
      </c>
      <c r="F144" s="17">
        <v>104.66666666666667</v>
      </c>
      <c r="G144" s="17">
        <v>105.25</v>
      </c>
      <c r="H144" s="53">
        <v>101.58333333333333</v>
      </c>
      <c r="I144" s="53">
        <v>103</v>
      </c>
      <c r="J144" s="53">
        <v>117.58333333333333</v>
      </c>
      <c r="K144" s="53">
        <v>119.25</v>
      </c>
      <c r="L144" s="53">
        <v>119.33333333333333</v>
      </c>
      <c r="M144" s="40">
        <v>122</v>
      </c>
      <c r="N144" s="74">
        <v>122</v>
      </c>
    </row>
    <row r="145" spans="2:14" x14ac:dyDescent="0.3">
      <c r="B145" s="3" t="s">
        <v>301</v>
      </c>
      <c r="C145" s="17">
        <v>133</v>
      </c>
      <c r="D145" s="17">
        <v>128.66666666666666</v>
      </c>
      <c r="E145" s="17">
        <v>122.5</v>
      </c>
      <c r="F145" s="17">
        <v>112.25</v>
      </c>
      <c r="G145" s="17">
        <v>103.08333333333333</v>
      </c>
      <c r="H145" s="53">
        <v>103</v>
      </c>
      <c r="I145" s="53">
        <v>96.75</v>
      </c>
      <c r="J145" s="53">
        <v>91.666666666666671</v>
      </c>
      <c r="K145" s="53">
        <v>87</v>
      </c>
      <c r="L145" s="53">
        <v>89.833333333333329</v>
      </c>
      <c r="M145" s="40">
        <v>87</v>
      </c>
      <c r="N145" s="74">
        <v>87</v>
      </c>
    </row>
    <row r="146" spans="2:14" x14ac:dyDescent="0.3">
      <c r="B146" s="3" t="s">
        <v>302</v>
      </c>
      <c r="C146" s="17">
        <v>52.916666666666664</v>
      </c>
      <c r="D146" s="17">
        <v>55.333333333333336</v>
      </c>
      <c r="E146" s="17">
        <v>52.833333333333336</v>
      </c>
      <c r="F146" s="17">
        <v>51.833333333333336</v>
      </c>
      <c r="G146" s="17">
        <v>52.75</v>
      </c>
      <c r="H146" s="53">
        <v>54.666666666666664</v>
      </c>
      <c r="I146" s="53">
        <v>59.833333333333336</v>
      </c>
      <c r="J146" s="53">
        <v>61.583333333333336</v>
      </c>
      <c r="K146" s="53">
        <v>64.333333333333329</v>
      </c>
      <c r="L146" s="53">
        <v>71.166666666666671</v>
      </c>
      <c r="M146" s="40">
        <v>78</v>
      </c>
      <c r="N146" s="74">
        <v>78</v>
      </c>
    </row>
    <row r="147" spans="2:14" x14ac:dyDescent="0.3">
      <c r="B147" s="3" t="s">
        <v>303</v>
      </c>
      <c r="C147" s="17">
        <v>59.916666666666664</v>
      </c>
      <c r="D147" s="17">
        <v>56.333333333333336</v>
      </c>
      <c r="E147" s="17">
        <v>57.333333333333336</v>
      </c>
      <c r="F147" s="17">
        <v>59.75</v>
      </c>
      <c r="G147" s="17">
        <v>59.416666666666664</v>
      </c>
      <c r="H147" s="53">
        <v>60.083333333333336</v>
      </c>
      <c r="I147" s="53">
        <v>63.166666666666664</v>
      </c>
      <c r="J147" s="53">
        <v>63.333333333333336</v>
      </c>
      <c r="K147" s="53">
        <v>60.833333333333336</v>
      </c>
      <c r="L147" s="53">
        <v>60.5</v>
      </c>
      <c r="M147" s="40">
        <v>57</v>
      </c>
      <c r="N147" s="76">
        <v>57</v>
      </c>
    </row>
    <row r="148" spans="2:14" x14ac:dyDescent="0.3">
      <c r="B148" s="3" t="s">
        <v>604</v>
      </c>
      <c r="C148" s="17">
        <v>28.5</v>
      </c>
      <c r="D148" s="17">
        <v>29.083333333333332</v>
      </c>
      <c r="E148" s="17">
        <v>27.583333333333332</v>
      </c>
      <c r="F148" s="17">
        <v>28.916666666666668</v>
      </c>
      <c r="G148" s="17">
        <v>32.166666666666664</v>
      </c>
      <c r="H148" s="53">
        <v>29.416666666666668</v>
      </c>
      <c r="I148" s="53">
        <v>29</v>
      </c>
      <c r="J148" s="53">
        <v>27.916666666666668</v>
      </c>
      <c r="K148" s="53">
        <v>25.833333333333332</v>
      </c>
      <c r="L148" s="53">
        <v>25.083333333333332</v>
      </c>
      <c r="M148" s="40">
        <v>24</v>
      </c>
      <c r="N148" s="74">
        <v>24</v>
      </c>
    </row>
    <row r="149" spans="2:14" x14ac:dyDescent="0.3">
      <c r="B149" s="3" t="s">
        <v>305</v>
      </c>
      <c r="C149" s="17">
        <v>27.083333333333332</v>
      </c>
      <c r="D149" s="17">
        <v>27.833333333333332</v>
      </c>
      <c r="E149" s="17">
        <v>28.583333333333332</v>
      </c>
      <c r="F149" s="17">
        <v>30.166666666666668</v>
      </c>
      <c r="G149" s="17">
        <v>31.083333333333332</v>
      </c>
      <c r="H149" s="53">
        <v>30.916666666666668</v>
      </c>
      <c r="I149" s="53">
        <v>27.75</v>
      </c>
      <c r="J149" s="53">
        <v>27.833333333333332</v>
      </c>
      <c r="K149" s="53">
        <v>29.583333333333332</v>
      </c>
      <c r="L149" s="53">
        <v>27.416666666666668</v>
      </c>
      <c r="M149" s="40">
        <v>27</v>
      </c>
      <c r="N149" s="74">
        <v>27</v>
      </c>
    </row>
    <row r="150" spans="2:14" x14ac:dyDescent="0.3">
      <c r="B150" s="3" t="s">
        <v>306</v>
      </c>
      <c r="C150" s="17">
        <v>35.666666666666664</v>
      </c>
      <c r="D150" s="17">
        <v>36</v>
      </c>
      <c r="E150" s="17">
        <v>30.916666666666668</v>
      </c>
      <c r="F150" s="17">
        <v>31.25</v>
      </c>
      <c r="G150" s="17">
        <v>29.833333333333332</v>
      </c>
      <c r="H150" s="53">
        <v>31.083333333333332</v>
      </c>
      <c r="I150" s="53">
        <v>33.583333333333336</v>
      </c>
      <c r="J150" s="53">
        <v>36.833333333333336</v>
      </c>
      <c r="K150" s="53">
        <v>37.25</v>
      </c>
      <c r="L150" s="53">
        <v>35.5</v>
      </c>
      <c r="M150" s="40">
        <v>34</v>
      </c>
      <c r="N150" s="74">
        <v>34</v>
      </c>
    </row>
    <row r="151" spans="2:14" x14ac:dyDescent="0.3">
      <c r="B151" s="3" t="s">
        <v>307</v>
      </c>
      <c r="C151" s="17">
        <v>113.58333333333333</v>
      </c>
      <c r="D151" s="17">
        <v>109.75</v>
      </c>
      <c r="E151" s="17">
        <v>116.08333333333333</v>
      </c>
      <c r="F151" s="17">
        <v>121.58333333333333</v>
      </c>
      <c r="G151" s="17">
        <v>130.16666666666666</v>
      </c>
      <c r="H151" s="53">
        <v>136.58333333333334</v>
      </c>
      <c r="I151" s="53">
        <v>137.66666666666666</v>
      </c>
      <c r="J151" s="53">
        <v>138.25</v>
      </c>
      <c r="K151" s="53">
        <v>141.91666666666666</v>
      </c>
      <c r="L151" s="53">
        <v>145.33333333333334</v>
      </c>
      <c r="M151" s="40">
        <v>145</v>
      </c>
      <c r="N151" s="74">
        <v>145</v>
      </c>
    </row>
    <row r="152" spans="2:14" x14ac:dyDescent="0.3">
      <c r="B152" s="3" t="s">
        <v>308</v>
      </c>
      <c r="C152" s="17">
        <v>64.083333333333329</v>
      </c>
      <c r="D152" s="17">
        <v>65.666666666666671</v>
      </c>
      <c r="E152" s="17">
        <v>63.5</v>
      </c>
      <c r="F152" s="17">
        <v>60.333333333333336</v>
      </c>
      <c r="G152" s="17">
        <v>62.083333333333336</v>
      </c>
      <c r="H152" s="53">
        <v>64.666666666666671</v>
      </c>
      <c r="I152" s="53">
        <v>70.333333333333329</v>
      </c>
      <c r="J152" s="53">
        <v>74.583333333333329</v>
      </c>
      <c r="K152" s="53">
        <v>76.416666666666671</v>
      </c>
      <c r="L152" s="53">
        <v>70.333333333333329</v>
      </c>
      <c r="M152" s="40">
        <v>66</v>
      </c>
      <c r="N152" s="74">
        <v>66</v>
      </c>
    </row>
    <row r="153" spans="2:14" x14ac:dyDescent="0.3">
      <c r="B153" s="3" t="s">
        <v>309</v>
      </c>
      <c r="C153" s="17">
        <v>27.75</v>
      </c>
      <c r="D153" s="17">
        <v>26.5</v>
      </c>
      <c r="E153" s="17">
        <v>26.75</v>
      </c>
      <c r="F153" s="17">
        <v>27.916666666666668</v>
      </c>
      <c r="G153" s="17">
        <v>28.666666666666668</v>
      </c>
      <c r="H153" s="53">
        <v>28.333333333333332</v>
      </c>
      <c r="I153" s="53">
        <v>27.583333333333332</v>
      </c>
      <c r="J153" s="53">
        <v>27.5</v>
      </c>
      <c r="K153" s="53">
        <v>26.416666666666668</v>
      </c>
      <c r="L153" s="53">
        <v>31.666666666666668</v>
      </c>
      <c r="M153" s="40">
        <v>33</v>
      </c>
      <c r="N153" s="74">
        <v>33</v>
      </c>
    </row>
    <row r="154" spans="2:14" x14ac:dyDescent="0.3">
      <c r="B154" s="3" t="s">
        <v>310</v>
      </c>
      <c r="C154" s="17">
        <v>33.333333333333336</v>
      </c>
      <c r="D154" s="17">
        <v>33.583333333333336</v>
      </c>
      <c r="E154" s="17">
        <v>32.916666666666664</v>
      </c>
      <c r="F154" s="17">
        <v>31.833333333333332</v>
      </c>
      <c r="G154" s="17">
        <v>31.583333333333332</v>
      </c>
      <c r="H154" s="53">
        <v>30.5</v>
      </c>
      <c r="I154" s="53">
        <v>31.416666666666668</v>
      </c>
      <c r="J154" s="53">
        <v>31.916666666666668</v>
      </c>
      <c r="K154" s="53">
        <v>27.25</v>
      </c>
      <c r="L154" s="53">
        <v>26.166666666666668</v>
      </c>
      <c r="M154" s="40">
        <v>26</v>
      </c>
      <c r="N154" s="74">
        <v>26</v>
      </c>
    </row>
    <row r="155" spans="2:14" x14ac:dyDescent="0.3">
      <c r="B155" s="3" t="s">
        <v>606</v>
      </c>
      <c r="C155" s="17">
        <v>43.833333333333336</v>
      </c>
      <c r="D155" s="17">
        <v>42</v>
      </c>
      <c r="E155" s="17">
        <v>38.5</v>
      </c>
      <c r="F155" s="17">
        <v>46.833333333333336</v>
      </c>
      <c r="G155" s="17">
        <v>50.166666666666664</v>
      </c>
      <c r="H155" s="53">
        <v>48.416666666666664</v>
      </c>
      <c r="I155" s="53">
        <v>54.083333333333336</v>
      </c>
      <c r="J155" s="53">
        <v>57.583333333333336</v>
      </c>
      <c r="K155" s="53">
        <v>72.75</v>
      </c>
      <c r="L155" s="53">
        <v>79.166666666666671</v>
      </c>
      <c r="M155" s="40">
        <v>72</v>
      </c>
      <c r="N155" s="74">
        <v>72</v>
      </c>
    </row>
    <row r="156" spans="2:14" x14ac:dyDescent="0.3">
      <c r="B156" s="3" t="s">
        <v>607</v>
      </c>
      <c r="C156" s="17">
        <v>47.416666666666664</v>
      </c>
      <c r="D156" s="17">
        <v>36.75</v>
      </c>
      <c r="E156" s="17">
        <v>35.916666666666664</v>
      </c>
      <c r="F156" s="17">
        <v>37.25</v>
      </c>
      <c r="G156" s="17">
        <v>35.083333333333336</v>
      </c>
      <c r="H156" s="53">
        <v>37</v>
      </c>
      <c r="I156" s="53">
        <v>36.416666666666664</v>
      </c>
      <c r="J156" s="53">
        <v>36.166666666666664</v>
      </c>
      <c r="K156" s="53">
        <v>37.083333333333336</v>
      </c>
      <c r="L156" s="53">
        <v>32.416666666666664</v>
      </c>
      <c r="M156" s="40">
        <v>32</v>
      </c>
      <c r="N156" s="74">
        <v>32</v>
      </c>
    </row>
    <row r="157" spans="2:14" x14ac:dyDescent="0.3">
      <c r="B157" s="3" t="s">
        <v>608</v>
      </c>
      <c r="C157" s="17">
        <v>19.083333333333332</v>
      </c>
      <c r="D157" s="17">
        <v>17.916666666666668</v>
      </c>
      <c r="E157" s="17">
        <v>14.5</v>
      </c>
      <c r="F157" s="17">
        <v>13.166666666666666</v>
      </c>
      <c r="G157" s="17">
        <v>12.416666666666666</v>
      </c>
      <c r="H157" s="53">
        <v>12.75</v>
      </c>
      <c r="I157" s="53">
        <v>16.416666666666668</v>
      </c>
      <c r="J157" s="53">
        <v>20.25</v>
      </c>
      <c r="K157" s="53">
        <v>21.166666666666668</v>
      </c>
      <c r="L157" s="53">
        <v>22.083333333333332</v>
      </c>
      <c r="M157" s="40">
        <v>22</v>
      </c>
      <c r="N157" s="74">
        <v>22</v>
      </c>
    </row>
    <row r="158" spans="2:14" x14ac:dyDescent="0.3">
      <c r="B158" s="3" t="s">
        <v>311</v>
      </c>
      <c r="C158" s="17">
        <v>1427.8333333333333</v>
      </c>
      <c r="D158" s="17">
        <v>1363.9166666666667</v>
      </c>
      <c r="E158" s="17">
        <v>1248.5</v>
      </c>
      <c r="F158" s="17">
        <v>1199.5</v>
      </c>
      <c r="G158" s="17">
        <v>1159.8333333333333</v>
      </c>
      <c r="H158" s="53">
        <v>1108.6666666666667</v>
      </c>
      <c r="I158" s="53">
        <v>1065</v>
      </c>
      <c r="J158" s="53">
        <v>1021.4166666666666</v>
      </c>
      <c r="K158" s="53">
        <v>1225.3333333333333</v>
      </c>
      <c r="L158" s="53">
        <v>1194.3333333333333</v>
      </c>
      <c r="M158" s="40">
        <v>1145</v>
      </c>
      <c r="N158" s="74">
        <v>1145</v>
      </c>
    </row>
    <row r="159" spans="2:14" x14ac:dyDescent="0.3">
      <c r="B159" s="3" t="s">
        <v>312</v>
      </c>
      <c r="C159" s="17">
        <v>129.25</v>
      </c>
      <c r="D159" s="17">
        <v>122</v>
      </c>
      <c r="E159" s="17">
        <v>140.33333333333334</v>
      </c>
      <c r="F159" s="17">
        <v>140.5</v>
      </c>
      <c r="G159" s="17">
        <v>139.25</v>
      </c>
      <c r="H159" s="53">
        <v>148.08333333333334</v>
      </c>
      <c r="I159" s="53">
        <v>153.16666666666666</v>
      </c>
      <c r="J159" s="53">
        <v>158.5</v>
      </c>
      <c r="K159" s="53">
        <v>154.66666666666666</v>
      </c>
      <c r="L159" s="53">
        <v>143.08333333333334</v>
      </c>
      <c r="M159" s="40">
        <v>145</v>
      </c>
      <c r="N159" s="74">
        <v>145</v>
      </c>
    </row>
    <row r="160" spans="2:14" x14ac:dyDescent="0.3">
      <c r="B160" s="3" t="s">
        <v>313</v>
      </c>
      <c r="C160" s="17">
        <v>196.16666666666666</v>
      </c>
      <c r="D160" s="17">
        <v>204.41666666666666</v>
      </c>
      <c r="E160" s="17">
        <v>192.25</v>
      </c>
      <c r="F160" s="17">
        <v>179.33333333333334</v>
      </c>
      <c r="G160" s="17">
        <v>173.75</v>
      </c>
      <c r="H160" s="53">
        <v>175.83333333333334</v>
      </c>
      <c r="I160" s="53">
        <v>175.66666666666666</v>
      </c>
      <c r="J160" s="53">
        <v>172.33333333333334</v>
      </c>
      <c r="K160" s="53">
        <v>216.25</v>
      </c>
      <c r="L160" s="53">
        <v>206.41666666666666</v>
      </c>
      <c r="M160" s="40">
        <v>199</v>
      </c>
      <c r="N160" s="74">
        <v>199</v>
      </c>
    </row>
    <row r="161" spans="2:14" x14ac:dyDescent="0.3">
      <c r="B161" s="3" t="s">
        <v>314</v>
      </c>
      <c r="C161" s="17">
        <v>114.58333333333333</v>
      </c>
      <c r="D161" s="17">
        <v>116.66666666666667</v>
      </c>
      <c r="E161" s="17">
        <v>115.33333333333333</v>
      </c>
      <c r="F161" s="17">
        <v>121.25</v>
      </c>
      <c r="G161" s="17">
        <v>130.33333333333334</v>
      </c>
      <c r="H161" s="53">
        <v>111.83333333333333</v>
      </c>
      <c r="I161" s="53">
        <v>121.5</v>
      </c>
      <c r="J161" s="53">
        <v>123.25</v>
      </c>
      <c r="K161" s="53">
        <v>126.5</v>
      </c>
      <c r="L161" s="53">
        <v>125.08333333333333</v>
      </c>
      <c r="M161" s="40">
        <v>119</v>
      </c>
      <c r="N161" s="74">
        <v>119</v>
      </c>
    </row>
    <row r="162" spans="2:14" x14ac:dyDescent="0.3">
      <c r="B162" s="3" t="s">
        <v>315</v>
      </c>
      <c r="C162" s="17">
        <v>64.666666666666671</v>
      </c>
      <c r="D162" s="17">
        <v>60.75</v>
      </c>
      <c r="E162" s="17">
        <v>61.416666666666664</v>
      </c>
      <c r="F162" s="17">
        <v>54.75</v>
      </c>
      <c r="G162" s="17">
        <v>55.833333333333336</v>
      </c>
      <c r="H162" s="53">
        <v>60.25</v>
      </c>
      <c r="I162" s="53">
        <v>70.666666666666671</v>
      </c>
      <c r="J162" s="53">
        <v>71.5</v>
      </c>
      <c r="K162" s="53">
        <v>70.5</v>
      </c>
      <c r="L162" s="53">
        <v>66.666666666666671</v>
      </c>
      <c r="M162" s="40">
        <v>61</v>
      </c>
      <c r="N162" s="74">
        <v>61</v>
      </c>
    </row>
    <row r="163" spans="2:14" x14ac:dyDescent="0.3">
      <c r="B163" s="3" t="s">
        <v>316</v>
      </c>
      <c r="C163" s="17">
        <v>21.666666666666668</v>
      </c>
      <c r="D163" s="17">
        <v>21.333333333333332</v>
      </c>
      <c r="E163" s="17">
        <v>21.166666666666668</v>
      </c>
      <c r="F163" s="17">
        <v>19.916666666666668</v>
      </c>
      <c r="G163" s="17">
        <v>17.166666666666668</v>
      </c>
      <c r="H163" s="53">
        <v>17</v>
      </c>
      <c r="I163" s="53">
        <v>17.916666666666668</v>
      </c>
      <c r="J163" s="53">
        <v>17.5</v>
      </c>
      <c r="K163" s="53">
        <v>18.416666666666668</v>
      </c>
      <c r="L163" s="53">
        <v>19.583333333333332</v>
      </c>
      <c r="M163" s="40">
        <v>19</v>
      </c>
      <c r="N163" s="76">
        <v>19</v>
      </c>
    </row>
    <row r="164" spans="2:14" x14ac:dyDescent="0.3">
      <c r="B164" s="3" t="s">
        <v>609</v>
      </c>
      <c r="C164" s="17">
        <v>38</v>
      </c>
      <c r="D164" s="17">
        <v>35.333333333333336</v>
      </c>
      <c r="E164" s="17">
        <v>34.833333333333336</v>
      </c>
      <c r="F164" s="17">
        <v>33.083333333333336</v>
      </c>
      <c r="G164" s="17">
        <v>32.166666666666664</v>
      </c>
      <c r="H164" s="53">
        <v>28.416666666666668</v>
      </c>
      <c r="I164" s="53">
        <v>28.916666666666668</v>
      </c>
      <c r="J164" s="53">
        <v>30.666666666666668</v>
      </c>
      <c r="K164" s="53">
        <v>30.666666666666668</v>
      </c>
      <c r="L164" s="53">
        <v>30.833333333333332</v>
      </c>
      <c r="M164" s="40">
        <v>31</v>
      </c>
      <c r="N164" s="74">
        <v>31</v>
      </c>
    </row>
    <row r="165" spans="2:14" x14ac:dyDescent="0.3">
      <c r="B165" s="3" t="s">
        <v>317</v>
      </c>
      <c r="C165" s="17">
        <v>207.5</v>
      </c>
      <c r="D165" s="17">
        <v>204.33333333333334</v>
      </c>
      <c r="E165" s="17">
        <v>199.25</v>
      </c>
      <c r="F165" s="17">
        <v>201.83333333333334</v>
      </c>
      <c r="G165" s="17">
        <v>200.66666666666666</v>
      </c>
      <c r="H165" s="53">
        <v>190.33333333333334</v>
      </c>
      <c r="I165" s="53">
        <v>199.5</v>
      </c>
      <c r="J165" s="53">
        <v>207</v>
      </c>
      <c r="K165" s="53">
        <v>211.91666666666666</v>
      </c>
      <c r="L165" s="53">
        <v>201</v>
      </c>
      <c r="M165" s="40">
        <v>206</v>
      </c>
      <c r="N165" s="74">
        <v>206</v>
      </c>
    </row>
    <row r="166" spans="2:14" x14ac:dyDescent="0.3">
      <c r="B166" s="29" t="s">
        <v>193</v>
      </c>
      <c r="C166" s="39">
        <f>+SUM(C167:C174)</f>
        <v>412.33333333333331</v>
      </c>
      <c r="D166" s="39">
        <f t="shared" ref="D166:N166" si="25">+SUM(D167:D174)</f>
        <v>422.33333333333331</v>
      </c>
      <c r="E166" s="39">
        <f t="shared" si="25"/>
        <v>415.91666666666669</v>
      </c>
      <c r="F166" s="39">
        <f t="shared" si="25"/>
        <v>439</v>
      </c>
      <c r="G166" s="39">
        <f t="shared" si="25"/>
        <v>455.5</v>
      </c>
      <c r="H166" s="52">
        <f t="shared" ref="H166:M166" si="26">+SUM(H167:H174)</f>
        <v>489.25000000000006</v>
      </c>
      <c r="I166" s="52">
        <f t="shared" si="26"/>
        <v>491.66666666666669</v>
      </c>
      <c r="J166" s="52">
        <f t="shared" si="26"/>
        <v>488.16666666666663</v>
      </c>
      <c r="K166" s="52">
        <f t="shared" si="26"/>
        <v>516.16666666666663</v>
      </c>
      <c r="L166" s="52">
        <f t="shared" si="26"/>
        <v>494.08333333333331</v>
      </c>
      <c r="M166" s="52">
        <f t="shared" si="26"/>
        <v>485</v>
      </c>
      <c r="N166" s="73">
        <f t="shared" si="25"/>
        <v>485</v>
      </c>
    </row>
    <row r="167" spans="2:14" x14ac:dyDescent="0.3">
      <c r="B167" s="3" t="s">
        <v>318</v>
      </c>
      <c r="C167" s="17">
        <v>59.666666666666664</v>
      </c>
      <c r="D167" s="17">
        <v>56.583333333333336</v>
      </c>
      <c r="E167" s="17">
        <v>56.5</v>
      </c>
      <c r="F167" s="17">
        <v>57.583333333333336</v>
      </c>
      <c r="G167" s="17">
        <v>58.166666666666664</v>
      </c>
      <c r="H167" s="53">
        <v>60.333333333333336</v>
      </c>
      <c r="I167" s="53">
        <v>64.5</v>
      </c>
      <c r="J167" s="53">
        <v>64.333333333333329</v>
      </c>
      <c r="K167" s="53">
        <v>66.583333333333329</v>
      </c>
      <c r="L167" s="53">
        <v>65.833333333333329</v>
      </c>
      <c r="M167" s="40">
        <v>64</v>
      </c>
      <c r="N167" s="74">
        <v>64</v>
      </c>
    </row>
    <row r="168" spans="2:14" x14ac:dyDescent="0.3">
      <c r="B168" s="3" t="s">
        <v>611</v>
      </c>
      <c r="C168" s="17">
        <v>25.5</v>
      </c>
      <c r="D168" s="17">
        <v>31.416666666666668</v>
      </c>
      <c r="E168" s="17">
        <v>32</v>
      </c>
      <c r="F168" s="17">
        <v>31.666666666666668</v>
      </c>
      <c r="G168" s="17">
        <v>31.75</v>
      </c>
      <c r="H168" s="53">
        <v>31.916666666666668</v>
      </c>
      <c r="I168" s="53">
        <v>29.666666666666668</v>
      </c>
      <c r="J168" s="53">
        <v>30.333333333333332</v>
      </c>
      <c r="K168" s="53">
        <v>30.5</v>
      </c>
      <c r="L168" s="53">
        <v>30.833333333333332</v>
      </c>
      <c r="M168" s="40">
        <v>31</v>
      </c>
      <c r="N168" s="74">
        <v>31</v>
      </c>
    </row>
    <row r="169" spans="2:14" x14ac:dyDescent="0.3">
      <c r="B169" s="3" t="s">
        <v>319</v>
      </c>
      <c r="C169" s="17">
        <v>87.416666666666671</v>
      </c>
      <c r="D169" s="17">
        <v>88.333333333333329</v>
      </c>
      <c r="E169" s="17">
        <v>84.916666666666671</v>
      </c>
      <c r="F169" s="17">
        <v>93.666666666666671</v>
      </c>
      <c r="G169" s="17">
        <v>98.5</v>
      </c>
      <c r="H169" s="53">
        <v>99.666666666666671</v>
      </c>
      <c r="I169" s="53">
        <v>100.25</v>
      </c>
      <c r="J169" s="53">
        <v>96.416666666666671</v>
      </c>
      <c r="K169" s="53">
        <v>94.25</v>
      </c>
      <c r="L169" s="53">
        <v>104.75</v>
      </c>
      <c r="M169" s="40">
        <v>104</v>
      </c>
      <c r="N169" s="74">
        <v>104</v>
      </c>
    </row>
    <row r="170" spans="2:14" x14ac:dyDescent="0.3">
      <c r="B170" s="3" t="s">
        <v>612</v>
      </c>
      <c r="C170" s="17">
        <v>33.083333333333336</v>
      </c>
      <c r="D170" s="17">
        <v>34</v>
      </c>
      <c r="E170" s="17">
        <v>35.833333333333336</v>
      </c>
      <c r="F170" s="17">
        <v>36.583333333333336</v>
      </c>
      <c r="G170" s="17">
        <v>35.916666666666664</v>
      </c>
      <c r="H170" s="53">
        <v>36.166666666666664</v>
      </c>
      <c r="I170" s="53">
        <v>35.25</v>
      </c>
      <c r="J170" s="53">
        <v>34.166666666666664</v>
      </c>
      <c r="K170" s="53">
        <v>33.166666666666664</v>
      </c>
      <c r="L170" s="53">
        <v>30.75</v>
      </c>
      <c r="M170" s="40">
        <v>30</v>
      </c>
      <c r="N170" s="74">
        <v>30</v>
      </c>
    </row>
    <row r="171" spans="2:14" x14ac:dyDescent="0.3">
      <c r="B171" s="3" t="s">
        <v>613</v>
      </c>
      <c r="C171" s="17">
        <v>27</v>
      </c>
      <c r="D171" s="17">
        <v>26.166666666666668</v>
      </c>
      <c r="E171" s="17">
        <v>24.666666666666668</v>
      </c>
      <c r="F171" s="17">
        <v>26.416666666666668</v>
      </c>
      <c r="G171" s="17">
        <v>25.916666666666668</v>
      </c>
      <c r="H171" s="53">
        <v>25.083333333333332</v>
      </c>
      <c r="I171" s="53">
        <v>23.083333333333332</v>
      </c>
      <c r="J171" s="53">
        <v>22.583333333333332</v>
      </c>
      <c r="K171" s="53">
        <v>24.25</v>
      </c>
      <c r="L171" s="53">
        <v>26.416666666666668</v>
      </c>
      <c r="M171" s="40">
        <v>26</v>
      </c>
      <c r="N171" s="74">
        <v>26</v>
      </c>
    </row>
    <row r="172" spans="2:14" x14ac:dyDescent="0.3">
      <c r="B172" s="3" t="s">
        <v>320</v>
      </c>
      <c r="C172" s="17">
        <v>69.583333333333329</v>
      </c>
      <c r="D172" s="17">
        <v>71.083333333333329</v>
      </c>
      <c r="E172" s="17">
        <v>71.166666666666671</v>
      </c>
      <c r="F172" s="17">
        <v>74</v>
      </c>
      <c r="G172" s="17">
        <v>86.666666666666671</v>
      </c>
      <c r="H172" s="53">
        <v>112.66666666666667</v>
      </c>
      <c r="I172" s="53">
        <v>107.41666666666667</v>
      </c>
      <c r="J172" s="53">
        <v>103.16666666666667</v>
      </c>
      <c r="K172" s="53">
        <v>118.58333333333333</v>
      </c>
      <c r="L172" s="53">
        <v>90.5</v>
      </c>
      <c r="M172" s="40">
        <v>86</v>
      </c>
      <c r="N172" s="74">
        <v>86</v>
      </c>
    </row>
    <row r="173" spans="2:14" x14ac:dyDescent="0.3">
      <c r="B173" s="3" t="s">
        <v>321</v>
      </c>
      <c r="C173" s="17">
        <v>91.25</v>
      </c>
      <c r="D173" s="17">
        <v>95.416666666666671</v>
      </c>
      <c r="E173" s="17">
        <v>92.083333333333329</v>
      </c>
      <c r="F173" s="17">
        <v>101.08333333333333</v>
      </c>
      <c r="G173" s="17">
        <v>99.166666666666671</v>
      </c>
      <c r="H173" s="53">
        <v>98.75</v>
      </c>
      <c r="I173" s="53">
        <v>105.5</v>
      </c>
      <c r="J173" s="53">
        <v>113.33333333333333</v>
      </c>
      <c r="K173" s="53">
        <v>125.5</v>
      </c>
      <c r="L173" s="53">
        <v>122</v>
      </c>
      <c r="M173" s="40">
        <v>121</v>
      </c>
      <c r="N173" s="74">
        <v>121</v>
      </c>
    </row>
    <row r="174" spans="2:14" x14ac:dyDescent="0.3">
      <c r="B174" s="5" t="s">
        <v>322</v>
      </c>
      <c r="C174" s="19">
        <v>18.833333333333332</v>
      </c>
      <c r="D174" s="19">
        <v>19.333333333333332</v>
      </c>
      <c r="E174" s="19">
        <v>18.75</v>
      </c>
      <c r="F174" s="19">
        <v>18</v>
      </c>
      <c r="G174" s="19">
        <v>19.416666666666668</v>
      </c>
      <c r="H174" s="54">
        <v>24.666666666666668</v>
      </c>
      <c r="I174" s="54">
        <v>26</v>
      </c>
      <c r="J174" s="54">
        <v>23.833333333333332</v>
      </c>
      <c r="K174" s="54">
        <v>23.333333333333332</v>
      </c>
      <c r="L174" s="54">
        <v>23</v>
      </c>
      <c r="M174" s="41">
        <v>23</v>
      </c>
      <c r="N174" s="75">
        <v>23</v>
      </c>
    </row>
    <row r="175" spans="2:14" x14ac:dyDescent="0.3">
      <c r="B175" s="29" t="s">
        <v>194</v>
      </c>
      <c r="C175" s="39">
        <f>+SUM(C176:C177)</f>
        <v>82.583333333333343</v>
      </c>
      <c r="D175" s="39">
        <f t="shared" ref="D175:N175" si="27">+SUM(D176:D177)</f>
        <v>82.75</v>
      </c>
      <c r="E175" s="39">
        <f t="shared" si="27"/>
        <v>81.833333333333343</v>
      </c>
      <c r="F175" s="39">
        <f t="shared" si="27"/>
        <v>83.833333333333343</v>
      </c>
      <c r="G175" s="39">
        <f t="shared" si="27"/>
        <v>83.083333333333329</v>
      </c>
      <c r="H175" s="52">
        <f t="shared" ref="H175:M175" si="28">+SUM(H176:H177)</f>
        <v>91.583333333333343</v>
      </c>
      <c r="I175" s="52">
        <f t="shared" si="28"/>
        <v>93.666666666666671</v>
      </c>
      <c r="J175" s="52">
        <f t="shared" si="28"/>
        <v>98.416666666666671</v>
      </c>
      <c r="K175" s="52">
        <f t="shared" si="28"/>
        <v>100.83333333333333</v>
      </c>
      <c r="L175" s="52">
        <f t="shared" si="28"/>
        <v>102.66666666666667</v>
      </c>
      <c r="M175" s="52">
        <f t="shared" si="28"/>
        <v>104</v>
      </c>
      <c r="N175" s="73">
        <f t="shared" si="27"/>
        <v>104</v>
      </c>
    </row>
    <row r="176" spans="2:14" x14ac:dyDescent="0.3">
      <c r="B176" s="3" t="s">
        <v>323</v>
      </c>
      <c r="C176" s="17">
        <v>22</v>
      </c>
      <c r="D176" s="17">
        <v>22.916666666666668</v>
      </c>
      <c r="E176" s="17">
        <v>24.5</v>
      </c>
      <c r="F176" s="17">
        <v>23.25</v>
      </c>
      <c r="G176" s="17">
        <v>21.833333333333332</v>
      </c>
      <c r="H176" s="53">
        <v>24.666666666666668</v>
      </c>
      <c r="I176" s="53">
        <v>25.166666666666668</v>
      </c>
      <c r="J176" s="53">
        <v>26.416666666666668</v>
      </c>
      <c r="K176" s="53">
        <v>27.5</v>
      </c>
      <c r="L176" s="53">
        <v>27.416666666666668</v>
      </c>
      <c r="M176" s="40">
        <v>27</v>
      </c>
      <c r="N176" s="74">
        <v>27</v>
      </c>
    </row>
    <row r="177" spans="2:14" x14ac:dyDescent="0.3">
      <c r="B177" s="5" t="s">
        <v>324</v>
      </c>
      <c r="C177" s="19">
        <v>60.583333333333336</v>
      </c>
      <c r="D177" s="19">
        <v>59.833333333333336</v>
      </c>
      <c r="E177" s="19">
        <v>57.333333333333336</v>
      </c>
      <c r="F177" s="19">
        <v>60.583333333333336</v>
      </c>
      <c r="G177" s="19">
        <v>61.25</v>
      </c>
      <c r="H177" s="54">
        <v>66.916666666666671</v>
      </c>
      <c r="I177" s="54">
        <v>68.5</v>
      </c>
      <c r="J177" s="54">
        <v>72</v>
      </c>
      <c r="K177" s="54">
        <v>73.333333333333329</v>
      </c>
      <c r="L177" s="54">
        <v>75.25</v>
      </c>
      <c r="M177" s="41">
        <v>77</v>
      </c>
      <c r="N177" s="75">
        <v>77</v>
      </c>
    </row>
    <row r="178" spans="2:14" x14ac:dyDescent="0.3">
      <c r="B178" s="29" t="s">
        <v>195</v>
      </c>
      <c r="C178" s="39">
        <f>+SUM(C179:C195)</f>
        <v>1473.8333333333335</v>
      </c>
      <c r="D178" s="39">
        <f t="shared" ref="D178:N178" si="29">+SUM(D179:D195)</f>
        <v>1430.3333333333335</v>
      </c>
      <c r="E178" s="39">
        <f t="shared" si="29"/>
        <v>1359.3333333333335</v>
      </c>
      <c r="F178" s="39">
        <f t="shared" si="29"/>
        <v>1334</v>
      </c>
      <c r="G178" s="39">
        <f t="shared" si="29"/>
        <v>1389.5833333333333</v>
      </c>
      <c r="H178" s="52">
        <f t="shared" ref="H178:M178" si="30">+SUM(H179:H195)</f>
        <v>1615.6666666666665</v>
      </c>
      <c r="I178" s="52">
        <f t="shared" si="30"/>
        <v>1641.8333333333335</v>
      </c>
      <c r="J178" s="52">
        <f t="shared" si="30"/>
        <v>1504.1666666666667</v>
      </c>
      <c r="K178" s="52">
        <f t="shared" si="30"/>
        <v>1427.5833333333333</v>
      </c>
      <c r="L178" s="52">
        <f t="shared" si="30"/>
        <v>1318.8333333333333</v>
      </c>
      <c r="M178" s="52">
        <f t="shared" si="30"/>
        <v>1293</v>
      </c>
      <c r="N178" s="73">
        <f t="shared" si="29"/>
        <v>1293</v>
      </c>
    </row>
    <row r="179" spans="2:14" x14ac:dyDescent="0.3">
      <c r="B179" s="3" t="s">
        <v>325</v>
      </c>
      <c r="C179" s="17">
        <v>65.75</v>
      </c>
      <c r="D179" s="17">
        <v>66.666666666666671</v>
      </c>
      <c r="E179" s="17">
        <v>72.166666666666671</v>
      </c>
      <c r="F179" s="17">
        <v>73.166666666666671</v>
      </c>
      <c r="G179" s="17">
        <v>74.75</v>
      </c>
      <c r="H179" s="53">
        <v>74.083333333333329</v>
      </c>
      <c r="I179" s="53">
        <v>71.583333333333329</v>
      </c>
      <c r="J179" s="53">
        <v>70.083333333333329</v>
      </c>
      <c r="K179" s="53">
        <v>69.333333333333329</v>
      </c>
      <c r="L179" s="53">
        <v>66</v>
      </c>
      <c r="M179" s="40">
        <v>72</v>
      </c>
      <c r="N179" s="76">
        <v>72</v>
      </c>
    </row>
    <row r="180" spans="2:14" x14ac:dyDescent="0.3">
      <c r="B180" s="3" t="s">
        <v>614</v>
      </c>
      <c r="C180" s="17">
        <v>12.75</v>
      </c>
      <c r="D180" s="17">
        <v>13.166666666666666</v>
      </c>
      <c r="E180" s="17">
        <v>13.916666666666666</v>
      </c>
      <c r="F180" s="17">
        <v>16</v>
      </c>
      <c r="G180" s="17">
        <v>17</v>
      </c>
      <c r="H180" s="53">
        <v>20.583333333333332</v>
      </c>
      <c r="I180" s="53">
        <v>22</v>
      </c>
      <c r="J180" s="53">
        <v>21.25</v>
      </c>
      <c r="K180" s="53">
        <v>21.333333333333332</v>
      </c>
      <c r="L180" s="53">
        <v>21</v>
      </c>
      <c r="M180" s="40">
        <v>19</v>
      </c>
      <c r="N180" s="74">
        <v>19</v>
      </c>
    </row>
    <row r="181" spans="2:14" x14ac:dyDescent="0.3">
      <c r="B181" s="3" t="s">
        <v>615</v>
      </c>
      <c r="C181" s="17">
        <v>19.666666666666668</v>
      </c>
      <c r="D181" s="17">
        <v>19.333333333333332</v>
      </c>
      <c r="E181" s="17">
        <v>22</v>
      </c>
      <c r="F181" s="17">
        <v>20.5</v>
      </c>
      <c r="G181" s="17">
        <v>18.333333333333332</v>
      </c>
      <c r="H181" s="53">
        <v>19.083333333333332</v>
      </c>
      <c r="I181" s="53">
        <v>19.666666666666668</v>
      </c>
      <c r="J181" s="53">
        <v>19.25</v>
      </c>
      <c r="K181" s="53">
        <v>18.083333333333332</v>
      </c>
      <c r="L181" s="53">
        <v>15</v>
      </c>
      <c r="M181" s="40">
        <v>14</v>
      </c>
      <c r="N181" s="74">
        <v>14</v>
      </c>
    </row>
    <row r="182" spans="2:14" x14ac:dyDescent="0.3">
      <c r="B182" s="3" t="s">
        <v>616</v>
      </c>
      <c r="C182" s="17">
        <v>39.75</v>
      </c>
      <c r="D182" s="17">
        <v>36.25</v>
      </c>
      <c r="E182" s="17">
        <v>36.166666666666664</v>
      </c>
      <c r="F182" s="17">
        <v>35.583333333333336</v>
      </c>
      <c r="G182" s="17">
        <v>38</v>
      </c>
      <c r="H182" s="53">
        <v>39.75</v>
      </c>
      <c r="I182" s="53">
        <v>37.166666666666664</v>
      </c>
      <c r="J182" s="53">
        <v>40.333333333333336</v>
      </c>
      <c r="K182" s="53">
        <v>47.583333333333336</v>
      </c>
      <c r="L182" s="53">
        <v>48.416666666666664</v>
      </c>
      <c r="M182" s="40">
        <v>49</v>
      </c>
      <c r="N182" s="74">
        <v>49</v>
      </c>
    </row>
    <row r="183" spans="2:14" x14ac:dyDescent="0.3">
      <c r="B183" s="3" t="s">
        <v>326</v>
      </c>
      <c r="C183" s="17">
        <v>69.166666666666671</v>
      </c>
      <c r="D183" s="17">
        <v>70.583333333333329</v>
      </c>
      <c r="E183" s="17">
        <v>30.083333333333332</v>
      </c>
      <c r="F183" s="17">
        <v>27.666666666666668</v>
      </c>
      <c r="G183" s="17">
        <v>27.333333333333332</v>
      </c>
      <c r="H183" s="53">
        <v>27.916666666666668</v>
      </c>
      <c r="I183" s="53">
        <v>26.75</v>
      </c>
      <c r="J183" s="53">
        <v>27.75</v>
      </c>
      <c r="K183" s="53">
        <v>29.333333333333332</v>
      </c>
      <c r="L183" s="53">
        <v>29.666666666666668</v>
      </c>
      <c r="M183" s="40">
        <v>29</v>
      </c>
      <c r="N183" s="74">
        <v>29</v>
      </c>
    </row>
    <row r="184" spans="2:14" x14ac:dyDescent="0.3">
      <c r="B184" s="3" t="s">
        <v>617</v>
      </c>
      <c r="C184" s="17">
        <v>36.083333333333336</v>
      </c>
      <c r="D184" s="17">
        <v>30.666666666666668</v>
      </c>
      <c r="E184" s="17">
        <v>29</v>
      </c>
      <c r="F184" s="17">
        <v>28.166666666666668</v>
      </c>
      <c r="G184" s="17">
        <v>28</v>
      </c>
      <c r="H184" s="53">
        <v>29.333333333333332</v>
      </c>
      <c r="I184" s="53">
        <v>29.333333333333332</v>
      </c>
      <c r="J184" s="53">
        <v>27.583333333333332</v>
      </c>
      <c r="K184" s="53">
        <v>27.083333333333332</v>
      </c>
      <c r="L184" s="53">
        <v>24.833333333333332</v>
      </c>
      <c r="M184" s="40">
        <v>24</v>
      </c>
      <c r="N184" s="74">
        <v>24</v>
      </c>
    </row>
    <row r="185" spans="2:14" x14ac:dyDescent="0.3">
      <c r="B185" s="3" t="s">
        <v>327</v>
      </c>
      <c r="C185" s="17">
        <v>143.5</v>
      </c>
      <c r="D185" s="17">
        <v>138.91666666666666</v>
      </c>
      <c r="E185" s="17">
        <v>126.91666666666667</v>
      </c>
      <c r="F185" s="17">
        <v>128.33333333333334</v>
      </c>
      <c r="G185" s="17">
        <v>134.33333333333334</v>
      </c>
      <c r="H185" s="53">
        <v>146.08333333333334</v>
      </c>
      <c r="I185" s="53">
        <v>146</v>
      </c>
      <c r="J185" s="53">
        <v>150.25</v>
      </c>
      <c r="K185" s="53">
        <v>150</v>
      </c>
      <c r="L185" s="53">
        <v>130.5</v>
      </c>
      <c r="M185" s="40">
        <v>131</v>
      </c>
      <c r="N185" s="74">
        <v>131</v>
      </c>
    </row>
    <row r="186" spans="2:14" x14ac:dyDescent="0.3">
      <c r="B186" s="3" t="s">
        <v>328</v>
      </c>
      <c r="C186" s="17">
        <v>50.416666666666664</v>
      </c>
      <c r="D186" s="17">
        <v>47.75</v>
      </c>
      <c r="E186" s="17">
        <v>39.25</v>
      </c>
      <c r="F186" s="17">
        <v>39.916666666666664</v>
      </c>
      <c r="G186" s="17">
        <v>39.416666666666664</v>
      </c>
      <c r="H186" s="53">
        <v>38.083333333333336</v>
      </c>
      <c r="I186" s="53">
        <v>36.166666666666664</v>
      </c>
      <c r="J186" s="53">
        <v>34.916666666666664</v>
      </c>
      <c r="K186" s="53">
        <v>32.833333333333336</v>
      </c>
      <c r="L186" s="53">
        <v>33.833333333333336</v>
      </c>
      <c r="M186" s="40">
        <v>33</v>
      </c>
      <c r="N186" s="74">
        <v>33</v>
      </c>
    </row>
    <row r="187" spans="2:14" x14ac:dyDescent="0.3">
      <c r="B187" s="3" t="s">
        <v>329</v>
      </c>
      <c r="C187" s="17">
        <v>90</v>
      </c>
      <c r="D187" s="17">
        <v>89</v>
      </c>
      <c r="E187" s="17">
        <v>98.75</v>
      </c>
      <c r="F187" s="17">
        <v>97.5</v>
      </c>
      <c r="G187" s="17">
        <v>92.833333333333329</v>
      </c>
      <c r="H187" s="53">
        <v>94.333333333333329</v>
      </c>
      <c r="I187" s="53">
        <v>88.75</v>
      </c>
      <c r="J187" s="53">
        <v>85.666666666666671</v>
      </c>
      <c r="K187" s="53">
        <v>82.333333333333329</v>
      </c>
      <c r="L187" s="53">
        <v>76.25</v>
      </c>
      <c r="M187" s="40">
        <v>73</v>
      </c>
      <c r="N187" s="74">
        <v>73</v>
      </c>
    </row>
    <row r="188" spans="2:14" x14ac:dyDescent="0.3">
      <c r="B188" s="3" t="s">
        <v>618</v>
      </c>
      <c r="C188" s="17">
        <v>27.75</v>
      </c>
      <c r="D188" s="17">
        <v>24.333333333333332</v>
      </c>
      <c r="E188" s="17">
        <v>31.083333333333332</v>
      </c>
      <c r="F188" s="17">
        <v>31.666666666666668</v>
      </c>
      <c r="G188" s="17">
        <v>32</v>
      </c>
      <c r="H188" s="53">
        <v>31.75</v>
      </c>
      <c r="I188" s="53">
        <v>34.75</v>
      </c>
      <c r="J188" s="53">
        <v>32.666666666666664</v>
      </c>
      <c r="K188" s="53">
        <v>31</v>
      </c>
      <c r="L188" s="53">
        <v>32.083333333333336</v>
      </c>
      <c r="M188" s="40">
        <v>32</v>
      </c>
      <c r="N188" s="74">
        <v>32</v>
      </c>
    </row>
    <row r="189" spans="2:14" x14ac:dyDescent="0.3">
      <c r="B189" s="3" t="s">
        <v>619</v>
      </c>
      <c r="C189" s="17">
        <v>28.916666666666668</v>
      </c>
      <c r="D189" s="17">
        <v>28.833333333333332</v>
      </c>
      <c r="E189" s="17">
        <v>29.083333333333332</v>
      </c>
      <c r="F189" s="17">
        <v>28.166666666666668</v>
      </c>
      <c r="G189" s="17">
        <v>29.5</v>
      </c>
      <c r="H189" s="53">
        <v>29.25</v>
      </c>
      <c r="I189" s="53">
        <v>28.75</v>
      </c>
      <c r="J189" s="53">
        <v>28.75</v>
      </c>
      <c r="K189" s="53">
        <v>28.083333333333332</v>
      </c>
      <c r="L189" s="53">
        <v>26.833333333333332</v>
      </c>
      <c r="M189" s="40">
        <v>27</v>
      </c>
      <c r="N189" s="74">
        <v>27</v>
      </c>
    </row>
    <row r="190" spans="2:14" x14ac:dyDescent="0.3">
      <c r="B190" s="3" t="s">
        <v>330</v>
      </c>
      <c r="C190" s="17">
        <v>139.83333333333334</v>
      </c>
      <c r="D190" s="17">
        <v>151.58333333333334</v>
      </c>
      <c r="E190" s="17">
        <v>150.58333333333334</v>
      </c>
      <c r="F190" s="17">
        <v>150.66666666666666</v>
      </c>
      <c r="G190" s="17">
        <v>146.25</v>
      </c>
      <c r="H190" s="53">
        <v>140.16666666666666</v>
      </c>
      <c r="I190" s="53">
        <v>141.66666666666666</v>
      </c>
      <c r="J190" s="53">
        <v>150.25</v>
      </c>
      <c r="K190" s="53">
        <v>147.16666666666666</v>
      </c>
      <c r="L190" s="53">
        <v>131.33333333333334</v>
      </c>
      <c r="M190" s="40">
        <v>125</v>
      </c>
      <c r="N190" s="76">
        <v>125</v>
      </c>
    </row>
    <row r="191" spans="2:14" x14ac:dyDescent="0.3">
      <c r="B191" s="3" t="s">
        <v>331</v>
      </c>
      <c r="C191" s="17">
        <v>132.91666666666666</v>
      </c>
      <c r="D191" s="17">
        <v>120.08333333333333</v>
      </c>
      <c r="E191" s="17">
        <v>113.5</v>
      </c>
      <c r="F191" s="17">
        <v>112.83333333333333</v>
      </c>
      <c r="G191" s="17">
        <v>133.91666666666666</v>
      </c>
      <c r="H191" s="53">
        <v>335.25</v>
      </c>
      <c r="I191" s="53">
        <v>340.66666666666669</v>
      </c>
      <c r="J191" s="53">
        <v>201.41666666666666</v>
      </c>
      <c r="K191" s="53">
        <v>147.08333333333334</v>
      </c>
      <c r="L191" s="53">
        <v>107.08333333333333</v>
      </c>
      <c r="M191" s="40">
        <v>98</v>
      </c>
      <c r="N191" s="74">
        <v>98</v>
      </c>
    </row>
    <row r="192" spans="2:14" x14ac:dyDescent="0.3">
      <c r="B192" s="3" t="s">
        <v>332</v>
      </c>
      <c r="C192" s="17">
        <v>85.416666666666671</v>
      </c>
      <c r="D192" s="17">
        <v>87.75</v>
      </c>
      <c r="E192" s="17">
        <v>87.833333333333329</v>
      </c>
      <c r="F192" s="17">
        <v>85.333333333333329</v>
      </c>
      <c r="G192" s="17">
        <v>103.75</v>
      </c>
      <c r="H192" s="53">
        <v>104.83333333333333</v>
      </c>
      <c r="I192" s="53">
        <v>103.5</v>
      </c>
      <c r="J192" s="53">
        <v>102.33333333333333</v>
      </c>
      <c r="K192" s="53">
        <v>101.41666666666667</v>
      </c>
      <c r="L192" s="53">
        <v>97.75</v>
      </c>
      <c r="M192" s="40">
        <v>95</v>
      </c>
      <c r="N192" s="74">
        <v>95</v>
      </c>
    </row>
    <row r="193" spans="2:14" x14ac:dyDescent="0.3">
      <c r="B193" s="3" t="s">
        <v>333</v>
      </c>
      <c r="C193" s="17">
        <v>271.16666666666669</v>
      </c>
      <c r="D193" s="17">
        <v>248.25</v>
      </c>
      <c r="E193" s="17">
        <v>237</v>
      </c>
      <c r="F193" s="17">
        <v>219.91666666666666</v>
      </c>
      <c r="G193" s="17">
        <v>231.58333333333334</v>
      </c>
      <c r="H193" s="53">
        <v>244.75</v>
      </c>
      <c r="I193" s="53">
        <v>264.25</v>
      </c>
      <c r="J193" s="53">
        <v>265.16666666666669</v>
      </c>
      <c r="K193" s="53">
        <v>256.83333333333331</v>
      </c>
      <c r="L193" s="53">
        <v>253.66666666666666</v>
      </c>
      <c r="M193" s="40">
        <v>252</v>
      </c>
      <c r="N193" s="74">
        <v>252</v>
      </c>
    </row>
    <row r="194" spans="2:14" x14ac:dyDescent="0.3">
      <c r="B194" s="3" t="s">
        <v>620</v>
      </c>
      <c r="C194" s="17">
        <v>73.416666666666671</v>
      </c>
      <c r="D194" s="17">
        <v>70.666666666666671</v>
      </c>
      <c r="E194" s="17">
        <v>65.416666666666671</v>
      </c>
      <c r="F194" s="17">
        <v>66.333333333333329</v>
      </c>
      <c r="G194" s="17">
        <v>70.75</v>
      </c>
      <c r="H194" s="53">
        <v>66.25</v>
      </c>
      <c r="I194" s="53">
        <v>58.666666666666664</v>
      </c>
      <c r="J194" s="53">
        <v>54.166666666666664</v>
      </c>
      <c r="K194" s="53">
        <v>49.75</v>
      </c>
      <c r="L194" s="53">
        <v>40.833333333333336</v>
      </c>
      <c r="M194" s="40">
        <v>37</v>
      </c>
      <c r="N194" s="74">
        <v>37</v>
      </c>
    </row>
    <row r="195" spans="2:14" x14ac:dyDescent="0.3">
      <c r="B195" s="5" t="s">
        <v>334</v>
      </c>
      <c r="C195" s="19">
        <v>187.33333333333334</v>
      </c>
      <c r="D195" s="19">
        <v>186.5</v>
      </c>
      <c r="E195" s="19">
        <v>176.58333333333334</v>
      </c>
      <c r="F195" s="19">
        <v>172.25</v>
      </c>
      <c r="G195" s="19">
        <v>171.83333333333334</v>
      </c>
      <c r="H195" s="54">
        <v>174.16666666666666</v>
      </c>
      <c r="I195" s="54">
        <v>192.16666666666666</v>
      </c>
      <c r="J195" s="54">
        <v>192.33333333333334</v>
      </c>
      <c r="K195" s="54">
        <v>188.33333333333334</v>
      </c>
      <c r="L195" s="54">
        <v>183.75</v>
      </c>
      <c r="M195" s="41">
        <v>183</v>
      </c>
      <c r="N195" s="75">
        <v>183</v>
      </c>
    </row>
    <row r="196" spans="2:14" x14ac:dyDescent="0.3">
      <c r="B196" s="29" t="s">
        <v>196</v>
      </c>
      <c r="C196" s="39">
        <f>+SUM(C197:C202)</f>
        <v>526.41666666666663</v>
      </c>
      <c r="D196" s="39">
        <f t="shared" ref="D196:N196" si="31">+SUM(D197:D202)</f>
        <v>544</v>
      </c>
      <c r="E196" s="39">
        <f t="shared" si="31"/>
        <v>544.08333333333337</v>
      </c>
      <c r="F196" s="39">
        <f t="shared" si="31"/>
        <v>568.5</v>
      </c>
      <c r="G196" s="39">
        <f t="shared" si="31"/>
        <v>602.58333333333337</v>
      </c>
      <c r="H196" s="52">
        <f t="shared" ref="H196:M196" si="32">+SUM(H197:H202)</f>
        <v>614.83333333333337</v>
      </c>
      <c r="I196" s="52">
        <f t="shared" si="32"/>
        <v>635.25</v>
      </c>
      <c r="J196" s="52">
        <f t="shared" si="32"/>
        <v>630.5</v>
      </c>
      <c r="K196" s="52">
        <f t="shared" si="32"/>
        <v>628.83333333333337</v>
      </c>
      <c r="L196" s="52">
        <f t="shared" si="32"/>
        <v>582.83333333333337</v>
      </c>
      <c r="M196" s="52">
        <f t="shared" si="32"/>
        <v>584</v>
      </c>
      <c r="N196" s="73">
        <f t="shared" si="31"/>
        <v>584</v>
      </c>
    </row>
    <row r="197" spans="2:14" x14ac:dyDescent="0.3">
      <c r="B197" s="3" t="s">
        <v>335</v>
      </c>
      <c r="C197" s="17">
        <v>252.08333333333334</v>
      </c>
      <c r="D197" s="17">
        <v>251.83333333333334</v>
      </c>
      <c r="E197" s="17">
        <v>256</v>
      </c>
      <c r="F197" s="17">
        <v>277.5</v>
      </c>
      <c r="G197" s="17">
        <v>282.83333333333331</v>
      </c>
      <c r="H197" s="53">
        <v>286.83333333333331</v>
      </c>
      <c r="I197" s="53">
        <v>295.41666666666669</v>
      </c>
      <c r="J197" s="53">
        <v>282.58333333333331</v>
      </c>
      <c r="K197" s="53">
        <v>267.75</v>
      </c>
      <c r="L197" s="53">
        <v>230.91666666666666</v>
      </c>
      <c r="M197" s="40">
        <v>238</v>
      </c>
      <c r="N197" s="74">
        <v>238</v>
      </c>
    </row>
    <row r="198" spans="2:14" x14ac:dyDescent="0.3">
      <c r="B198" s="3" t="s">
        <v>621</v>
      </c>
      <c r="C198" s="17">
        <v>38.666666666666664</v>
      </c>
      <c r="D198" s="17">
        <v>40.083333333333336</v>
      </c>
      <c r="E198" s="17">
        <v>37.916666666666664</v>
      </c>
      <c r="F198" s="17">
        <v>42.75</v>
      </c>
      <c r="G198" s="17">
        <v>50</v>
      </c>
      <c r="H198" s="53">
        <v>52.75</v>
      </c>
      <c r="I198" s="53">
        <v>51.75</v>
      </c>
      <c r="J198" s="53">
        <v>56.416666666666664</v>
      </c>
      <c r="K198" s="53">
        <v>60.833333333333336</v>
      </c>
      <c r="L198" s="53">
        <v>59.25</v>
      </c>
      <c r="M198" s="40">
        <v>60</v>
      </c>
      <c r="N198" s="74">
        <v>60</v>
      </c>
    </row>
    <row r="199" spans="2:14" x14ac:dyDescent="0.3">
      <c r="B199" s="3" t="s">
        <v>522</v>
      </c>
      <c r="C199" s="17">
        <v>9</v>
      </c>
      <c r="D199" s="17">
        <v>13.916666666666666</v>
      </c>
      <c r="E199" s="17">
        <v>15.333333333333334</v>
      </c>
      <c r="F199" s="17">
        <v>14.833333333333334</v>
      </c>
      <c r="G199" s="17">
        <v>13.333333333333334</v>
      </c>
      <c r="H199" s="53">
        <v>13.916666666666666</v>
      </c>
      <c r="I199" s="53">
        <v>14.25</v>
      </c>
      <c r="J199" s="53">
        <v>15.083333333333334</v>
      </c>
      <c r="K199" s="53">
        <v>25.166666666666668</v>
      </c>
      <c r="L199" s="53">
        <v>24.916666666666668</v>
      </c>
      <c r="M199" s="40">
        <v>24</v>
      </c>
      <c r="N199" s="74">
        <v>24</v>
      </c>
    </row>
    <row r="200" spans="2:14" x14ac:dyDescent="0.3">
      <c r="B200" s="3" t="s">
        <v>336</v>
      </c>
      <c r="C200" s="17">
        <v>52.416666666666664</v>
      </c>
      <c r="D200" s="17">
        <v>66.083333333333329</v>
      </c>
      <c r="E200" s="17">
        <v>65.75</v>
      </c>
      <c r="F200" s="17">
        <v>64.25</v>
      </c>
      <c r="G200" s="17">
        <v>67.166666666666671</v>
      </c>
      <c r="H200" s="53">
        <v>63.916666666666664</v>
      </c>
      <c r="I200" s="53">
        <v>71.25</v>
      </c>
      <c r="J200" s="53">
        <v>74.916666666666671</v>
      </c>
      <c r="K200" s="53">
        <v>76.25</v>
      </c>
      <c r="L200" s="53">
        <v>74</v>
      </c>
      <c r="M200" s="40">
        <v>71</v>
      </c>
      <c r="N200" s="74">
        <v>71</v>
      </c>
    </row>
    <row r="201" spans="2:14" x14ac:dyDescent="0.3">
      <c r="B201" s="3" t="s">
        <v>337</v>
      </c>
      <c r="C201" s="17">
        <v>96.083333333333329</v>
      </c>
      <c r="D201" s="17">
        <v>103.16666666666667</v>
      </c>
      <c r="E201" s="17">
        <v>96.666666666666671</v>
      </c>
      <c r="F201" s="17">
        <v>98.333333333333329</v>
      </c>
      <c r="G201" s="17">
        <v>109.91666666666667</v>
      </c>
      <c r="H201" s="53">
        <v>121.41666666666667</v>
      </c>
      <c r="I201" s="53">
        <v>125.41666666666667</v>
      </c>
      <c r="J201" s="53">
        <v>122.58333333333333</v>
      </c>
      <c r="K201" s="53">
        <v>122.08333333333333</v>
      </c>
      <c r="L201" s="53">
        <v>118.41666666666667</v>
      </c>
      <c r="M201" s="40">
        <v>118</v>
      </c>
      <c r="N201" s="74">
        <v>118</v>
      </c>
    </row>
    <row r="202" spans="2:14" x14ac:dyDescent="0.3">
      <c r="B202" s="5" t="s">
        <v>338</v>
      </c>
      <c r="C202" s="19">
        <v>78.166666666666671</v>
      </c>
      <c r="D202" s="19">
        <v>68.916666666666671</v>
      </c>
      <c r="E202" s="19">
        <v>72.416666666666671</v>
      </c>
      <c r="F202" s="19">
        <v>70.833333333333329</v>
      </c>
      <c r="G202" s="19">
        <v>79.333333333333329</v>
      </c>
      <c r="H202" s="54">
        <v>76</v>
      </c>
      <c r="I202" s="54">
        <v>77.166666666666671</v>
      </c>
      <c r="J202" s="54">
        <v>78.916666666666671</v>
      </c>
      <c r="K202" s="54">
        <v>76.75</v>
      </c>
      <c r="L202" s="54">
        <v>75.333333333333329</v>
      </c>
      <c r="M202" s="41">
        <v>73</v>
      </c>
      <c r="N202" s="75">
        <v>73</v>
      </c>
    </row>
    <row r="203" spans="2:14" x14ac:dyDescent="0.3">
      <c r="B203" s="29" t="s">
        <v>197</v>
      </c>
      <c r="C203" s="39">
        <f>+SUM(C204:C212)</f>
        <v>501.16666666666669</v>
      </c>
      <c r="D203" s="39">
        <f t="shared" ref="D203:N203" si="33">+SUM(D204:D212)</f>
        <v>553.41666666666674</v>
      </c>
      <c r="E203" s="39">
        <f t="shared" si="33"/>
        <v>539.25</v>
      </c>
      <c r="F203" s="39">
        <f t="shared" si="33"/>
        <v>540</v>
      </c>
      <c r="G203" s="39">
        <f t="shared" si="33"/>
        <v>529.25</v>
      </c>
      <c r="H203" s="52">
        <f t="shared" ref="H203:M203" si="34">+SUM(H204:H212)</f>
        <v>526.08333333333337</v>
      </c>
      <c r="I203" s="52">
        <f t="shared" si="34"/>
        <v>547.83333333333337</v>
      </c>
      <c r="J203" s="52">
        <f t="shared" si="34"/>
        <v>562</v>
      </c>
      <c r="K203" s="52">
        <f t="shared" si="34"/>
        <v>546.91666666666663</v>
      </c>
      <c r="L203" s="52">
        <f t="shared" si="34"/>
        <v>531.66666666666674</v>
      </c>
      <c r="M203" s="52">
        <f t="shared" si="34"/>
        <v>526</v>
      </c>
      <c r="N203" s="73">
        <f t="shared" si="33"/>
        <v>526</v>
      </c>
    </row>
    <row r="204" spans="2:14" x14ac:dyDescent="0.3">
      <c r="B204" s="3" t="s">
        <v>622</v>
      </c>
      <c r="C204" s="17">
        <v>35.333333333333336</v>
      </c>
      <c r="D204" s="17">
        <v>41.75</v>
      </c>
      <c r="E204" s="17">
        <v>42</v>
      </c>
      <c r="F204" s="17">
        <v>43.083333333333336</v>
      </c>
      <c r="G204" s="17">
        <v>45.083333333333336</v>
      </c>
      <c r="H204" s="53">
        <v>38</v>
      </c>
      <c r="I204" s="53">
        <v>56.333333333333336</v>
      </c>
      <c r="J204" s="53">
        <v>67.833333333333329</v>
      </c>
      <c r="K204" s="53">
        <v>60.25</v>
      </c>
      <c r="L204" s="53">
        <v>64.166666666666671</v>
      </c>
      <c r="M204" s="40">
        <v>70</v>
      </c>
      <c r="N204" s="74">
        <v>70</v>
      </c>
    </row>
    <row r="205" spans="2:14" x14ac:dyDescent="0.3">
      <c r="B205" s="3" t="s">
        <v>528</v>
      </c>
      <c r="C205" s="17">
        <v>19.083333333333332</v>
      </c>
      <c r="D205" s="17">
        <v>21.416666666666668</v>
      </c>
      <c r="E205" s="17">
        <v>22.416666666666668</v>
      </c>
      <c r="F205" s="17">
        <v>23.666666666666668</v>
      </c>
      <c r="G205" s="17">
        <v>26.833333333333332</v>
      </c>
      <c r="H205" s="53">
        <v>26.666666666666668</v>
      </c>
      <c r="I205" s="53">
        <v>26.916666666666668</v>
      </c>
      <c r="J205" s="53">
        <v>25.5</v>
      </c>
      <c r="K205" s="53">
        <v>22.833333333333332</v>
      </c>
      <c r="L205" s="53">
        <v>21.166666666666668</v>
      </c>
      <c r="M205" s="40">
        <v>19</v>
      </c>
      <c r="N205" s="74">
        <v>19</v>
      </c>
    </row>
    <row r="206" spans="2:14" x14ac:dyDescent="0.3">
      <c r="B206" s="3" t="s">
        <v>529</v>
      </c>
      <c r="C206" s="17">
        <v>7</v>
      </c>
      <c r="D206" s="17">
        <v>12</v>
      </c>
      <c r="E206" s="17">
        <v>15.75</v>
      </c>
      <c r="F206" s="17">
        <v>16.583333333333332</v>
      </c>
      <c r="G206" s="17">
        <v>15.166666666666666</v>
      </c>
      <c r="H206" s="53">
        <v>17.166666666666668</v>
      </c>
      <c r="I206" s="53">
        <v>18</v>
      </c>
      <c r="J206" s="53">
        <v>18.166666666666668</v>
      </c>
      <c r="K206" s="53">
        <v>21.5</v>
      </c>
      <c r="L206" s="53">
        <v>19.416666666666668</v>
      </c>
      <c r="M206" s="40">
        <v>21</v>
      </c>
      <c r="N206" s="74">
        <v>21</v>
      </c>
    </row>
    <row r="207" spans="2:14" x14ac:dyDescent="0.3">
      <c r="B207" s="3" t="s">
        <v>531</v>
      </c>
      <c r="C207" s="17">
        <v>11</v>
      </c>
      <c r="D207" s="17">
        <v>10.75</v>
      </c>
      <c r="E207" s="17">
        <v>10.916666666666666</v>
      </c>
      <c r="F207" s="17">
        <v>11</v>
      </c>
      <c r="G207" s="17">
        <v>10.75</v>
      </c>
      <c r="H207" s="53">
        <v>11.916666666666666</v>
      </c>
      <c r="I207" s="53">
        <v>14.333333333333334</v>
      </c>
      <c r="J207" s="53">
        <v>15.5</v>
      </c>
      <c r="K207" s="53">
        <v>16.083333333333332</v>
      </c>
      <c r="L207" s="53">
        <v>15</v>
      </c>
      <c r="M207" s="40">
        <v>15</v>
      </c>
      <c r="N207" s="74">
        <v>15</v>
      </c>
    </row>
    <row r="208" spans="2:14" x14ac:dyDescent="0.3">
      <c r="B208" s="3" t="s">
        <v>623</v>
      </c>
      <c r="C208" s="17">
        <v>37.25</v>
      </c>
      <c r="D208" s="17">
        <v>37.416666666666664</v>
      </c>
      <c r="E208" s="17">
        <v>40.166666666666664</v>
      </c>
      <c r="F208" s="17">
        <v>40.666666666666664</v>
      </c>
      <c r="G208" s="17">
        <v>42.666666666666664</v>
      </c>
      <c r="H208" s="53">
        <v>41.583333333333336</v>
      </c>
      <c r="I208" s="53">
        <v>47.666666666666664</v>
      </c>
      <c r="J208" s="53">
        <v>50.833333333333336</v>
      </c>
      <c r="K208" s="53">
        <v>51.166666666666664</v>
      </c>
      <c r="L208" s="53">
        <v>53.5</v>
      </c>
      <c r="M208" s="40">
        <v>54</v>
      </c>
      <c r="N208" s="74">
        <v>54</v>
      </c>
    </row>
    <row r="209" spans="2:15" x14ac:dyDescent="0.3">
      <c r="B209" s="3" t="s">
        <v>624</v>
      </c>
      <c r="C209" s="17">
        <v>27.333333333333332</v>
      </c>
      <c r="D209" s="17">
        <v>29.083333333333332</v>
      </c>
      <c r="E209" s="17">
        <v>26.416666666666668</v>
      </c>
      <c r="F209" s="17">
        <v>25.5</v>
      </c>
      <c r="G209" s="17">
        <v>25.916666666666668</v>
      </c>
      <c r="H209" s="53">
        <v>26.583333333333332</v>
      </c>
      <c r="I209" s="53">
        <v>26.333333333333332</v>
      </c>
      <c r="J209" s="53">
        <v>26.666666666666668</v>
      </c>
      <c r="K209" s="53">
        <v>26.833333333333332</v>
      </c>
      <c r="L209" s="53">
        <v>24.833333333333332</v>
      </c>
      <c r="M209" s="40">
        <v>26</v>
      </c>
      <c r="N209" s="74">
        <v>26</v>
      </c>
    </row>
    <row r="210" spans="2:15" x14ac:dyDescent="0.3">
      <c r="B210" s="3" t="s">
        <v>625</v>
      </c>
      <c r="C210" s="17">
        <v>34.666666666666664</v>
      </c>
      <c r="D210" s="17">
        <v>34.333333333333336</v>
      </c>
      <c r="E210" s="17">
        <v>31.916666666666668</v>
      </c>
      <c r="F210" s="17">
        <v>40.75</v>
      </c>
      <c r="G210" s="17">
        <v>39.166666666666664</v>
      </c>
      <c r="H210" s="53">
        <v>43.916666666666664</v>
      </c>
      <c r="I210" s="53">
        <v>40.666666666666664</v>
      </c>
      <c r="J210" s="53">
        <v>46.75</v>
      </c>
      <c r="K210" s="53">
        <v>50.416666666666664</v>
      </c>
      <c r="L210" s="53">
        <v>46.333333333333336</v>
      </c>
      <c r="M210" s="40">
        <v>44</v>
      </c>
      <c r="N210" s="74">
        <v>44</v>
      </c>
    </row>
    <row r="211" spans="2:15" x14ac:dyDescent="0.3">
      <c r="B211" s="3" t="s">
        <v>339</v>
      </c>
      <c r="C211" s="17">
        <v>284.41666666666669</v>
      </c>
      <c r="D211" s="17">
        <v>313.66666666666669</v>
      </c>
      <c r="E211" s="17">
        <v>296.83333333333331</v>
      </c>
      <c r="F211" s="17">
        <v>283.08333333333331</v>
      </c>
      <c r="G211" s="17">
        <v>268.33333333333331</v>
      </c>
      <c r="H211" s="53">
        <v>260.16666666666669</v>
      </c>
      <c r="I211" s="53">
        <v>251.58333333333334</v>
      </c>
      <c r="J211" s="53">
        <v>240.58333333333334</v>
      </c>
      <c r="K211" s="53">
        <v>228.08333333333334</v>
      </c>
      <c r="L211" s="53">
        <v>217.5</v>
      </c>
      <c r="M211" s="40">
        <v>208</v>
      </c>
      <c r="N211" s="74">
        <v>208</v>
      </c>
      <c r="O211" s="59"/>
    </row>
    <row r="212" spans="2:15" x14ac:dyDescent="0.3">
      <c r="B212" s="5" t="s">
        <v>340</v>
      </c>
      <c r="C212" s="19">
        <v>45.083333333333336</v>
      </c>
      <c r="D212" s="19">
        <v>53</v>
      </c>
      <c r="E212" s="19">
        <v>52.833333333333336</v>
      </c>
      <c r="F212" s="19">
        <v>55.666666666666664</v>
      </c>
      <c r="G212" s="19">
        <v>55.333333333333336</v>
      </c>
      <c r="H212" s="54">
        <v>60.083333333333336</v>
      </c>
      <c r="I212" s="54">
        <v>66</v>
      </c>
      <c r="J212" s="54">
        <v>70.166666666666671</v>
      </c>
      <c r="K212" s="54">
        <v>69.75</v>
      </c>
      <c r="L212" s="54">
        <v>69.75</v>
      </c>
      <c r="M212" s="41">
        <v>69</v>
      </c>
      <c r="N212" s="75">
        <v>69</v>
      </c>
    </row>
    <row r="213" spans="2:15" x14ac:dyDescent="0.3">
      <c r="B213" s="29" t="s">
        <v>198</v>
      </c>
      <c r="C213" s="39">
        <f>+SUM(C214:C244)</f>
        <v>3092</v>
      </c>
      <c r="D213" s="39">
        <f t="shared" ref="D213:N213" si="35">+SUM(D214:D244)</f>
        <v>3102.8333333333335</v>
      </c>
      <c r="E213" s="39">
        <f t="shared" si="35"/>
        <v>3047.9166666666661</v>
      </c>
      <c r="F213" s="39">
        <f t="shared" si="35"/>
        <v>2981</v>
      </c>
      <c r="G213" s="39">
        <f t="shared" si="35"/>
        <v>3003.4999999999995</v>
      </c>
      <c r="H213" s="52">
        <f t="shared" ref="H213:M213" si="36">+SUM(H214:H244)</f>
        <v>2994.3333333333339</v>
      </c>
      <c r="I213" s="52">
        <f t="shared" si="36"/>
        <v>2992.3333333333339</v>
      </c>
      <c r="J213" s="52">
        <f t="shared" si="36"/>
        <v>3035.083333333333</v>
      </c>
      <c r="K213" s="52">
        <f t="shared" si="36"/>
        <v>3174.6666666666665</v>
      </c>
      <c r="L213" s="52">
        <f t="shared" si="36"/>
        <v>3242.3333333333335</v>
      </c>
      <c r="M213" s="52">
        <f t="shared" si="36"/>
        <v>3202</v>
      </c>
      <c r="N213" s="73">
        <f t="shared" si="35"/>
        <v>3202</v>
      </c>
    </row>
    <row r="214" spans="2:15" x14ac:dyDescent="0.3">
      <c r="B214" s="3" t="s">
        <v>626</v>
      </c>
      <c r="C214" s="17">
        <v>37.416666666666664</v>
      </c>
      <c r="D214" s="17">
        <v>39.666666666666664</v>
      </c>
      <c r="E214" s="17">
        <v>39.416666666666664</v>
      </c>
      <c r="F214" s="17">
        <v>36.833333333333336</v>
      </c>
      <c r="G214" s="17">
        <v>38.583333333333336</v>
      </c>
      <c r="H214" s="53">
        <v>37.666666666666664</v>
      </c>
      <c r="I214" s="53">
        <v>38.5</v>
      </c>
      <c r="J214" s="53">
        <v>36.583333333333336</v>
      </c>
      <c r="K214" s="53">
        <v>39.166666666666664</v>
      </c>
      <c r="L214" s="53">
        <v>40.583333333333336</v>
      </c>
      <c r="M214" s="40">
        <v>41</v>
      </c>
      <c r="N214" s="74">
        <v>41</v>
      </c>
    </row>
    <row r="215" spans="2:15" x14ac:dyDescent="0.3">
      <c r="B215" s="3" t="s">
        <v>341</v>
      </c>
      <c r="C215" s="17">
        <v>31.416666666666668</v>
      </c>
      <c r="D215" s="17">
        <v>33.666666666666664</v>
      </c>
      <c r="E215" s="17">
        <v>33.916666666666664</v>
      </c>
      <c r="F215" s="17">
        <v>31.25</v>
      </c>
      <c r="G215" s="17">
        <v>31.25</v>
      </c>
      <c r="H215" s="53">
        <v>31.75</v>
      </c>
      <c r="I215" s="53">
        <v>33.333333333333336</v>
      </c>
      <c r="J215" s="53">
        <v>33.5</v>
      </c>
      <c r="K215" s="53">
        <v>36.083333333333336</v>
      </c>
      <c r="L215" s="53">
        <v>35.5</v>
      </c>
      <c r="M215" s="40">
        <v>36</v>
      </c>
      <c r="N215" s="74">
        <v>36</v>
      </c>
    </row>
    <row r="216" spans="2:15" x14ac:dyDescent="0.3">
      <c r="B216" s="3" t="s">
        <v>342</v>
      </c>
      <c r="C216" s="17">
        <v>363.25</v>
      </c>
      <c r="D216" s="17">
        <v>361.25</v>
      </c>
      <c r="E216" s="17">
        <v>365.25</v>
      </c>
      <c r="F216" s="17">
        <v>373.83333333333331</v>
      </c>
      <c r="G216" s="17">
        <v>386.66666666666669</v>
      </c>
      <c r="H216" s="53">
        <v>411.5</v>
      </c>
      <c r="I216" s="53">
        <v>400.33333333333331</v>
      </c>
      <c r="J216" s="53">
        <v>392.08333333333331</v>
      </c>
      <c r="K216" s="53">
        <v>432.5</v>
      </c>
      <c r="L216" s="53">
        <v>463.08333333333331</v>
      </c>
      <c r="M216" s="40">
        <v>455</v>
      </c>
      <c r="N216" s="74">
        <v>455</v>
      </c>
    </row>
    <row r="217" spans="2:15" x14ac:dyDescent="0.3">
      <c r="B217" s="3" t="s">
        <v>343</v>
      </c>
      <c r="C217" s="17">
        <v>88.916666666666671</v>
      </c>
      <c r="D217" s="17">
        <v>82.166666666666671</v>
      </c>
      <c r="E217" s="17">
        <v>79.666666666666671</v>
      </c>
      <c r="F217" s="17">
        <v>79.166666666666671</v>
      </c>
      <c r="G217" s="17">
        <v>92</v>
      </c>
      <c r="H217" s="53">
        <v>70.25</v>
      </c>
      <c r="I217" s="53">
        <v>60.75</v>
      </c>
      <c r="J217" s="53">
        <v>58.166666666666664</v>
      </c>
      <c r="K217" s="53">
        <v>56.583333333333336</v>
      </c>
      <c r="L217" s="53">
        <v>57.916666666666664</v>
      </c>
      <c r="M217" s="40">
        <v>62</v>
      </c>
      <c r="N217" s="74">
        <v>62</v>
      </c>
    </row>
    <row r="218" spans="2:15" x14ac:dyDescent="0.3">
      <c r="B218" s="3" t="s">
        <v>344</v>
      </c>
      <c r="C218" s="17">
        <v>140.08333333333334</v>
      </c>
      <c r="D218" s="17">
        <v>137.83333333333334</v>
      </c>
      <c r="E218" s="17">
        <v>136.66666666666666</v>
      </c>
      <c r="F218" s="17">
        <v>127.58333333333333</v>
      </c>
      <c r="G218" s="17">
        <v>131.25</v>
      </c>
      <c r="H218" s="53">
        <v>145.91666666666666</v>
      </c>
      <c r="I218" s="53">
        <v>157.08333333333334</v>
      </c>
      <c r="J218" s="53">
        <v>171.41666666666666</v>
      </c>
      <c r="K218" s="53">
        <v>183.08333333333334</v>
      </c>
      <c r="L218" s="53">
        <v>182.91666666666666</v>
      </c>
      <c r="M218" s="40">
        <v>179</v>
      </c>
      <c r="N218" s="74">
        <v>179</v>
      </c>
    </row>
    <row r="219" spans="2:15" x14ac:dyDescent="0.3">
      <c r="B219" s="3" t="s">
        <v>345</v>
      </c>
      <c r="C219" s="17">
        <v>31.5</v>
      </c>
      <c r="D219" s="17">
        <v>36.666666666666664</v>
      </c>
      <c r="E219" s="17">
        <v>36.75</v>
      </c>
      <c r="F219" s="17">
        <v>36.166666666666664</v>
      </c>
      <c r="G219" s="17">
        <v>37.166666666666664</v>
      </c>
      <c r="H219" s="53">
        <v>36.333333333333336</v>
      </c>
      <c r="I219" s="53">
        <v>31.833333333333332</v>
      </c>
      <c r="J219" s="53">
        <v>28.916666666666668</v>
      </c>
      <c r="K219" s="53">
        <v>30.25</v>
      </c>
      <c r="L219" s="53">
        <v>27.666666666666668</v>
      </c>
      <c r="M219" s="40">
        <v>26</v>
      </c>
      <c r="N219" s="74">
        <v>26</v>
      </c>
    </row>
    <row r="220" spans="2:15" x14ac:dyDescent="0.3">
      <c r="B220" s="3" t="s">
        <v>346</v>
      </c>
      <c r="C220" s="17">
        <v>22.833333333333332</v>
      </c>
      <c r="D220" s="17">
        <v>21.666666666666668</v>
      </c>
      <c r="E220" s="17">
        <v>20.666666666666668</v>
      </c>
      <c r="F220" s="17">
        <v>20</v>
      </c>
      <c r="G220" s="17">
        <v>19.416666666666668</v>
      </c>
      <c r="H220" s="53">
        <v>20.166666666666668</v>
      </c>
      <c r="I220" s="53">
        <v>19.916666666666668</v>
      </c>
      <c r="J220" s="53">
        <v>19</v>
      </c>
      <c r="K220" s="53">
        <v>21.25</v>
      </c>
      <c r="L220" s="53">
        <v>22.166666666666668</v>
      </c>
      <c r="M220" s="40">
        <v>24</v>
      </c>
      <c r="N220" s="74">
        <v>24</v>
      </c>
    </row>
    <row r="221" spans="2:15" x14ac:dyDescent="0.3">
      <c r="B221" s="3" t="s">
        <v>627</v>
      </c>
      <c r="C221" s="17">
        <v>16.416666666666668</v>
      </c>
      <c r="D221" s="17">
        <v>16.583333333333332</v>
      </c>
      <c r="E221" s="17">
        <v>15.416666666666666</v>
      </c>
      <c r="F221" s="17">
        <v>15.833333333333334</v>
      </c>
      <c r="G221" s="17">
        <v>15.333333333333334</v>
      </c>
      <c r="H221" s="53">
        <v>16</v>
      </c>
      <c r="I221" s="53">
        <v>16.166666666666668</v>
      </c>
      <c r="J221" s="53">
        <v>17.666666666666668</v>
      </c>
      <c r="K221" s="53">
        <v>17.416666666666668</v>
      </c>
      <c r="L221" s="53">
        <v>16.583333333333332</v>
      </c>
      <c r="M221" s="40">
        <v>16</v>
      </c>
      <c r="N221" s="74">
        <v>16</v>
      </c>
    </row>
    <row r="222" spans="2:15" x14ac:dyDescent="0.3">
      <c r="B222" s="3" t="s">
        <v>347</v>
      </c>
      <c r="C222" s="17">
        <v>23.833333333333332</v>
      </c>
      <c r="D222" s="17">
        <v>20.333333333333332</v>
      </c>
      <c r="E222" s="17">
        <v>21.166666666666668</v>
      </c>
      <c r="F222" s="17">
        <v>21</v>
      </c>
      <c r="G222" s="17">
        <v>22.333333333333332</v>
      </c>
      <c r="H222" s="53">
        <v>24.916666666666668</v>
      </c>
      <c r="I222" s="53">
        <v>25</v>
      </c>
      <c r="J222" s="53">
        <v>25</v>
      </c>
      <c r="K222" s="53">
        <v>25.166666666666668</v>
      </c>
      <c r="L222" s="53">
        <v>27.416666666666668</v>
      </c>
      <c r="M222" s="40">
        <v>27</v>
      </c>
      <c r="N222" s="74">
        <v>27</v>
      </c>
    </row>
    <row r="223" spans="2:15" x14ac:dyDescent="0.3">
      <c r="B223" s="3" t="s">
        <v>348</v>
      </c>
      <c r="C223" s="17">
        <v>114.66666666666667</v>
      </c>
      <c r="D223" s="17">
        <v>108.91666666666667</v>
      </c>
      <c r="E223" s="17">
        <v>102.83333333333333</v>
      </c>
      <c r="F223" s="17">
        <v>99.416666666666671</v>
      </c>
      <c r="G223" s="17">
        <v>103.5</v>
      </c>
      <c r="H223" s="53">
        <v>102.16666666666667</v>
      </c>
      <c r="I223" s="53">
        <v>102.08333333333333</v>
      </c>
      <c r="J223" s="53">
        <v>100.16666666666667</v>
      </c>
      <c r="K223" s="53">
        <v>102.33333333333333</v>
      </c>
      <c r="L223" s="53">
        <v>107.75</v>
      </c>
      <c r="M223" s="40">
        <v>109</v>
      </c>
      <c r="N223" s="74">
        <v>109</v>
      </c>
    </row>
    <row r="224" spans="2:15" x14ac:dyDescent="0.3">
      <c r="B224" s="3" t="s">
        <v>349</v>
      </c>
      <c r="C224" s="17">
        <v>27.75</v>
      </c>
      <c r="D224" s="17">
        <v>26.583333333333332</v>
      </c>
      <c r="E224" s="17">
        <v>27.833333333333332</v>
      </c>
      <c r="F224" s="17">
        <v>28.166666666666668</v>
      </c>
      <c r="G224" s="17">
        <v>28</v>
      </c>
      <c r="H224" s="53">
        <v>27.083333333333332</v>
      </c>
      <c r="I224" s="53">
        <v>26.583333333333332</v>
      </c>
      <c r="J224" s="53">
        <v>27.833333333333332</v>
      </c>
      <c r="K224" s="53">
        <v>25.916666666666668</v>
      </c>
      <c r="L224" s="53">
        <v>25.916666666666668</v>
      </c>
      <c r="M224" s="40">
        <v>26</v>
      </c>
      <c r="N224" s="74">
        <v>26</v>
      </c>
    </row>
    <row r="225" spans="2:14" x14ac:dyDescent="0.3">
      <c r="B225" s="3" t="s">
        <v>350</v>
      </c>
      <c r="C225" s="17">
        <v>24.333333333333332</v>
      </c>
      <c r="D225" s="17">
        <v>25.333333333333332</v>
      </c>
      <c r="E225" s="17">
        <v>22.833333333333332</v>
      </c>
      <c r="F225" s="17">
        <v>22.416666666666668</v>
      </c>
      <c r="G225" s="17">
        <v>21.583333333333332</v>
      </c>
      <c r="H225" s="53">
        <v>20.333333333333332</v>
      </c>
      <c r="I225" s="53">
        <v>20.416666666666668</v>
      </c>
      <c r="J225" s="53">
        <v>20.166666666666668</v>
      </c>
      <c r="K225" s="53">
        <v>21.166666666666668</v>
      </c>
      <c r="L225" s="53">
        <v>21.25</v>
      </c>
      <c r="M225" s="40">
        <v>21</v>
      </c>
      <c r="N225" s="76">
        <v>21</v>
      </c>
    </row>
    <row r="226" spans="2:14" x14ac:dyDescent="0.3">
      <c r="B226" s="3" t="s">
        <v>351</v>
      </c>
      <c r="C226" s="17">
        <v>38.416666666666664</v>
      </c>
      <c r="D226" s="17">
        <v>38.416666666666664</v>
      </c>
      <c r="E226" s="17">
        <v>36.5</v>
      </c>
      <c r="F226" s="17">
        <v>37.333333333333336</v>
      </c>
      <c r="G226" s="17">
        <v>35.333333333333336</v>
      </c>
      <c r="H226" s="53">
        <v>33</v>
      </c>
      <c r="I226" s="53">
        <v>33</v>
      </c>
      <c r="J226" s="53">
        <v>31.583333333333332</v>
      </c>
      <c r="K226" s="53">
        <v>36.083333333333336</v>
      </c>
      <c r="L226" s="53">
        <v>36.333333333333336</v>
      </c>
      <c r="M226" s="40">
        <v>35</v>
      </c>
      <c r="N226" s="74">
        <v>35</v>
      </c>
    </row>
    <row r="227" spans="2:14" x14ac:dyDescent="0.3">
      <c r="B227" s="3" t="s">
        <v>352</v>
      </c>
      <c r="C227" s="17">
        <v>158.66666666666666</v>
      </c>
      <c r="D227" s="17">
        <v>170.41666666666666</v>
      </c>
      <c r="E227" s="17">
        <v>180.16666666666666</v>
      </c>
      <c r="F227" s="17">
        <v>180.08333333333334</v>
      </c>
      <c r="G227" s="17">
        <v>184.08333333333334</v>
      </c>
      <c r="H227" s="53">
        <v>184.66666666666666</v>
      </c>
      <c r="I227" s="53">
        <v>197.25</v>
      </c>
      <c r="J227" s="53">
        <v>199.83333333333334</v>
      </c>
      <c r="K227" s="53">
        <v>205</v>
      </c>
      <c r="L227" s="53">
        <v>198.91666666666666</v>
      </c>
      <c r="M227" s="40">
        <v>200</v>
      </c>
      <c r="N227" s="74">
        <v>200</v>
      </c>
    </row>
    <row r="228" spans="2:14" x14ac:dyDescent="0.3">
      <c r="B228" s="3" t="s">
        <v>353</v>
      </c>
      <c r="C228" s="17">
        <v>78.75</v>
      </c>
      <c r="D228" s="17">
        <v>76.5</v>
      </c>
      <c r="E228" s="17">
        <v>71.083333333333329</v>
      </c>
      <c r="F228" s="17">
        <v>68.833333333333329</v>
      </c>
      <c r="G228" s="17">
        <v>65.083333333333329</v>
      </c>
      <c r="H228" s="53">
        <v>64.166666666666671</v>
      </c>
      <c r="I228" s="53">
        <v>62.666666666666664</v>
      </c>
      <c r="J228" s="53">
        <v>63.416666666666664</v>
      </c>
      <c r="K228" s="53">
        <v>67.833333333333329</v>
      </c>
      <c r="L228" s="53">
        <v>68.083333333333329</v>
      </c>
      <c r="M228" s="40">
        <v>69</v>
      </c>
      <c r="N228" s="74">
        <v>69</v>
      </c>
    </row>
    <row r="229" spans="2:14" x14ac:dyDescent="0.3">
      <c r="B229" s="3" t="s">
        <v>628</v>
      </c>
      <c r="C229" s="17">
        <v>18.25</v>
      </c>
      <c r="D229" s="17">
        <v>20.166666666666668</v>
      </c>
      <c r="E229" s="17">
        <v>19.083333333333332</v>
      </c>
      <c r="F229" s="17">
        <v>19.166666666666668</v>
      </c>
      <c r="G229" s="17">
        <v>18.25</v>
      </c>
      <c r="H229" s="53">
        <v>19</v>
      </c>
      <c r="I229" s="53">
        <v>25</v>
      </c>
      <c r="J229" s="53">
        <v>25.916666666666668</v>
      </c>
      <c r="K229" s="53">
        <v>24.583333333333332</v>
      </c>
      <c r="L229" s="53">
        <v>23.833333333333332</v>
      </c>
      <c r="M229" s="40">
        <v>24</v>
      </c>
      <c r="N229" s="74">
        <v>24</v>
      </c>
    </row>
    <row r="230" spans="2:14" x14ac:dyDescent="0.3">
      <c r="B230" s="3" t="s">
        <v>629</v>
      </c>
      <c r="C230" s="17">
        <v>23.916666666666668</v>
      </c>
      <c r="D230" s="17">
        <v>24.75</v>
      </c>
      <c r="E230" s="17">
        <v>21.75</v>
      </c>
      <c r="F230" s="17">
        <v>22.416666666666668</v>
      </c>
      <c r="G230" s="17">
        <v>26.916666666666668</v>
      </c>
      <c r="H230" s="53">
        <v>30.166666666666668</v>
      </c>
      <c r="I230" s="53">
        <v>31.166666666666668</v>
      </c>
      <c r="J230" s="53">
        <v>32.25</v>
      </c>
      <c r="K230" s="53">
        <v>34.833333333333336</v>
      </c>
      <c r="L230" s="53">
        <v>33.666666666666664</v>
      </c>
      <c r="M230" s="40">
        <v>34</v>
      </c>
      <c r="N230" s="74">
        <v>34</v>
      </c>
    </row>
    <row r="231" spans="2:14" x14ac:dyDescent="0.3">
      <c r="B231" s="3" t="s">
        <v>630</v>
      </c>
      <c r="C231" s="17">
        <v>30.166666666666668</v>
      </c>
      <c r="D231" s="17">
        <v>30.083333333333332</v>
      </c>
      <c r="E231" s="17">
        <v>28.916666666666668</v>
      </c>
      <c r="F231" s="17">
        <v>30.166666666666668</v>
      </c>
      <c r="G231" s="17">
        <v>31.25</v>
      </c>
      <c r="H231" s="53">
        <v>36</v>
      </c>
      <c r="I231" s="53">
        <v>34.416666666666664</v>
      </c>
      <c r="J231" s="53">
        <v>34</v>
      </c>
      <c r="K231" s="53">
        <v>33.416666666666664</v>
      </c>
      <c r="L231" s="53">
        <v>33.75</v>
      </c>
      <c r="M231" s="40">
        <v>32</v>
      </c>
      <c r="N231" s="74">
        <v>32</v>
      </c>
    </row>
    <row r="232" spans="2:14" x14ac:dyDescent="0.3">
      <c r="B232" s="3" t="s">
        <v>354</v>
      </c>
      <c r="C232" s="17">
        <v>316.91666666666669</v>
      </c>
      <c r="D232" s="17">
        <v>307.91666666666669</v>
      </c>
      <c r="E232" s="17">
        <v>293.75</v>
      </c>
      <c r="F232" s="17">
        <v>294.33333333333331</v>
      </c>
      <c r="G232" s="17">
        <v>307.66666666666669</v>
      </c>
      <c r="H232" s="53">
        <v>292.16666666666669</v>
      </c>
      <c r="I232" s="53">
        <v>290.25</v>
      </c>
      <c r="J232" s="53">
        <v>281.5</v>
      </c>
      <c r="K232" s="53">
        <v>278.08333333333331</v>
      </c>
      <c r="L232" s="53">
        <v>268.91666666666669</v>
      </c>
      <c r="M232" s="40">
        <v>266</v>
      </c>
      <c r="N232" s="76">
        <v>266</v>
      </c>
    </row>
    <row r="233" spans="2:14" x14ac:dyDescent="0.3">
      <c r="B233" s="3" t="s">
        <v>355</v>
      </c>
      <c r="C233" s="17">
        <v>23.5</v>
      </c>
      <c r="D233" s="17">
        <v>20.666666666666668</v>
      </c>
      <c r="E233" s="17">
        <v>18.75</v>
      </c>
      <c r="F233" s="17">
        <v>17.666666666666668</v>
      </c>
      <c r="G233" s="17">
        <v>16.75</v>
      </c>
      <c r="H233" s="53">
        <v>23.416666666666668</v>
      </c>
      <c r="I233" s="53">
        <v>27.916666666666668</v>
      </c>
      <c r="J233" s="53">
        <v>28.333333333333332</v>
      </c>
      <c r="K233" s="53">
        <v>27.75</v>
      </c>
      <c r="L233" s="53">
        <v>28.166666666666668</v>
      </c>
      <c r="M233" s="40">
        <v>31</v>
      </c>
      <c r="N233" s="74">
        <v>31</v>
      </c>
    </row>
    <row r="234" spans="2:14" x14ac:dyDescent="0.3">
      <c r="B234" s="3" t="s">
        <v>356</v>
      </c>
      <c r="C234" s="17">
        <v>32</v>
      </c>
      <c r="D234" s="17">
        <v>35.666666666666664</v>
      </c>
      <c r="E234" s="17">
        <v>35.833333333333336</v>
      </c>
      <c r="F234" s="17">
        <v>34.583333333333336</v>
      </c>
      <c r="G234" s="17">
        <v>31.666666666666668</v>
      </c>
      <c r="H234" s="53">
        <v>30.416666666666668</v>
      </c>
      <c r="I234" s="53">
        <v>29.083333333333332</v>
      </c>
      <c r="J234" s="53">
        <v>29.416666666666668</v>
      </c>
      <c r="K234" s="53">
        <v>35.5</v>
      </c>
      <c r="L234" s="53">
        <v>40.166666666666664</v>
      </c>
      <c r="M234" s="40">
        <v>37</v>
      </c>
      <c r="N234" s="74">
        <v>37</v>
      </c>
    </row>
    <row r="235" spans="2:14" x14ac:dyDescent="0.3">
      <c r="B235" s="3" t="s">
        <v>357</v>
      </c>
      <c r="C235" s="17">
        <v>408.75</v>
      </c>
      <c r="D235" s="17">
        <v>401.5</v>
      </c>
      <c r="E235" s="17">
        <v>409.08333333333331</v>
      </c>
      <c r="F235" s="17">
        <v>374.25</v>
      </c>
      <c r="G235" s="17">
        <v>380.75</v>
      </c>
      <c r="H235" s="53">
        <v>372.66666666666669</v>
      </c>
      <c r="I235" s="53">
        <v>384.5</v>
      </c>
      <c r="J235" s="53">
        <v>402.83333333333331</v>
      </c>
      <c r="K235" s="53">
        <v>406</v>
      </c>
      <c r="L235" s="53">
        <v>401</v>
      </c>
      <c r="M235" s="40">
        <v>390</v>
      </c>
      <c r="N235" s="76">
        <v>390</v>
      </c>
    </row>
    <row r="236" spans="2:14" x14ac:dyDescent="0.3">
      <c r="B236" s="3" t="s">
        <v>358</v>
      </c>
      <c r="C236" s="17">
        <v>74.75</v>
      </c>
      <c r="D236" s="17">
        <v>71.333333333333329</v>
      </c>
      <c r="E236" s="17">
        <v>70.416666666666671</v>
      </c>
      <c r="F236" s="17">
        <v>77.583333333333329</v>
      </c>
      <c r="G236" s="17">
        <v>80.666666666666671</v>
      </c>
      <c r="H236" s="53">
        <v>82</v>
      </c>
      <c r="I236" s="53">
        <v>82.083333333333329</v>
      </c>
      <c r="J236" s="53">
        <v>81.916666666666671</v>
      </c>
      <c r="K236" s="53">
        <v>80.75</v>
      </c>
      <c r="L236" s="53">
        <v>80.583333333333329</v>
      </c>
      <c r="M236" s="40">
        <v>78</v>
      </c>
      <c r="N236" s="74">
        <v>78</v>
      </c>
    </row>
    <row r="237" spans="2:14" x14ac:dyDescent="0.3">
      <c r="B237" s="3" t="s">
        <v>359</v>
      </c>
      <c r="C237" s="17">
        <v>20.75</v>
      </c>
      <c r="D237" s="17">
        <v>21.083333333333332</v>
      </c>
      <c r="E237" s="17">
        <v>17.75</v>
      </c>
      <c r="F237" s="17">
        <v>17.166666666666668</v>
      </c>
      <c r="G237" s="17">
        <v>19.916666666666668</v>
      </c>
      <c r="H237" s="53">
        <v>21.083333333333332</v>
      </c>
      <c r="I237" s="53">
        <v>27.416666666666668</v>
      </c>
      <c r="J237" s="53">
        <v>28.75</v>
      </c>
      <c r="K237" s="53">
        <v>28.5</v>
      </c>
      <c r="L237" s="53">
        <v>32.5</v>
      </c>
      <c r="M237" s="40">
        <v>33</v>
      </c>
      <c r="N237" s="74">
        <v>33</v>
      </c>
    </row>
    <row r="238" spans="2:14" x14ac:dyDescent="0.3">
      <c r="B238" s="3" t="s">
        <v>360</v>
      </c>
      <c r="C238" s="17">
        <v>41.833333333333336</v>
      </c>
      <c r="D238" s="17">
        <v>42.666666666666664</v>
      </c>
      <c r="E238" s="17">
        <v>43.5</v>
      </c>
      <c r="F238" s="17">
        <v>41.583333333333336</v>
      </c>
      <c r="G238" s="17">
        <v>40</v>
      </c>
      <c r="H238" s="53">
        <v>40</v>
      </c>
      <c r="I238" s="53">
        <v>40</v>
      </c>
      <c r="J238" s="53">
        <v>40.416666666666664</v>
      </c>
      <c r="K238" s="53">
        <v>44.75</v>
      </c>
      <c r="L238" s="53">
        <v>42.833333333333336</v>
      </c>
      <c r="M238" s="40">
        <v>40</v>
      </c>
      <c r="N238" s="74">
        <v>40</v>
      </c>
    </row>
    <row r="239" spans="2:14" x14ac:dyDescent="0.3">
      <c r="B239" s="3" t="s">
        <v>361</v>
      </c>
      <c r="C239" s="17">
        <v>746</v>
      </c>
      <c r="D239" s="17">
        <v>770.33333333333337</v>
      </c>
      <c r="E239" s="17">
        <v>743.16666666666663</v>
      </c>
      <c r="F239" s="17">
        <v>721.66666666666663</v>
      </c>
      <c r="G239" s="17">
        <v>692.83333333333337</v>
      </c>
      <c r="H239" s="53">
        <v>677.08333333333337</v>
      </c>
      <c r="I239" s="53">
        <v>655.08333333333337</v>
      </c>
      <c r="J239" s="53">
        <v>682.25</v>
      </c>
      <c r="K239" s="53">
        <v>740.75</v>
      </c>
      <c r="L239" s="53">
        <v>785.33333333333337</v>
      </c>
      <c r="M239" s="40">
        <v>778</v>
      </c>
      <c r="N239" s="74">
        <v>778</v>
      </c>
    </row>
    <row r="240" spans="2:14" x14ac:dyDescent="0.3">
      <c r="B240" s="3" t="s">
        <v>362</v>
      </c>
      <c r="C240" s="17">
        <v>13.75</v>
      </c>
      <c r="D240" s="17">
        <v>12.833333333333334</v>
      </c>
      <c r="E240" s="17">
        <v>10.666666666666666</v>
      </c>
      <c r="F240" s="17">
        <v>9.25</v>
      </c>
      <c r="G240" s="17">
        <v>6.416666666666667</v>
      </c>
      <c r="H240" s="53">
        <v>5.166666666666667</v>
      </c>
      <c r="I240" s="53">
        <v>3.8333333333333335</v>
      </c>
      <c r="J240" s="53">
        <v>2.4166666666666665</v>
      </c>
      <c r="K240" s="53">
        <v>1.6666666666666667</v>
      </c>
      <c r="L240" s="53">
        <v>1</v>
      </c>
      <c r="M240" s="40">
        <v>0</v>
      </c>
      <c r="N240" s="74">
        <v>0</v>
      </c>
    </row>
    <row r="241" spans="2:14" x14ac:dyDescent="0.3">
      <c r="B241" s="3" t="s">
        <v>363</v>
      </c>
      <c r="C241" s="17">
        <v>44.583333333333336</v>
      </c>
      <c r="D241" s="17">
        <v>44.916666666666664</v>
      </c>
      <c r="E241" s="17">
        <v>42.916666666666664</v>
      </c>
      <c r="F241" s="17">
        <v>43.416666666666664</v>
      </c>
      <c r="G241" s="17">
        <v>41.75</v>
      </c>
      <c r="H241" s="53">
        <v>41.916666666666664</v>
      </c>
      <c r="I241" s="53">
        <v>40.333333333333336</v>
      </c>
      <c r="J241" s="53">
        <v>40.5</v>
      </c>
      <c r="K241" s="53">
        <v>40.666666666666664</v>
      </c>
      <c r="L241" s="53">
        <v>40.5</v>
      </c>
      <c r="M241" s="40">
        <v>38</v>
      </c>
      <c r="N241" s="74">
        <v>38</v>
      </c>
    </row>
    <row r="242" spans="2:14" x14ac:dyDescent="0.3">
      <c r="B242" s="3" t="s">
        <v>631</v>
      </c>
      <c r="C242" s="17">
        <v>29.75</v>
      </c>
      <c r="D242" s="17">
        <v>30.916666666666668</v>
      </c>
      <c r="E242" s="17">
        <v>31</v>
      </c>
      <c r="F242" s="17">
        <v>31.333333333333332</v>
      </c>
      <c r="G242" s="17">
        <v>31.416666666666668</v>
      </c>
      <c r="H242" s="53">
        <v>32.333333333333336</v>
      </c>
      <c r="I242" s="53">
        <v>33.083333333333336</v>
      </c>
      <c r="J242" s="53">
        <v>35.75</v>
      </c>
      <c r="K242" s="53">
        <v>33.833333333333336</v>
      </c>
      <c r="L242" s="53">
        <v>34.416666666666664</v>
      </c>
      <c r="M242" s="40">
        <v>33</v>
      </c>
      <c r="N242" s="74">
        <v>33</v>
      </c>
    </row>
    <row r="243" spans="2:14" x14ac:dyDescent="0.3">
      <c r="B243" s="3" t="s">
        <v>364</v>
      </c>
      <c r="C243" s="17">
        <v>32.666666666666664</v>
      </c>
      <c r="D243" s="17">
        <v>34.916666666666664</v>
      </c>
      <c r="E243" s="17">
        <v>35.333333333333336</v>
      </c>
      <c r="F243" s="17">
        <v>34.083333333333336</v>
      </c>
      <c r="G243" s="17">
        <v>34.166666666666664</v>
      </c>
      <c r="H243" s="53">
        <v>35</v>
      </c>
      <c r="I243" s="53">
        <v>34.166666666666664</v>
      </c>
      <c r="J243" s="53">
        <v>34</v>
      </c>
      <c r="K243" s="53">
        <v>33.5</v>
      </c>
      <c r="L243" s="53">
        <v>34</v>
      </c>
      <c r="M243" s="40">
        <v>34</v>
      </c>
      <c r="N243" s="74">
        <v>34</v>
      </c>
    </row>
    <row r="244" spans="2:14" x14ac:dyDescent="0.3">
      <c r="B244" s="5" t="s">
        <v>632</v>
      </c>
      <c r="C244" s="19">
        <v>36.166666666666664</v>
      </c>
      <c r="D244" s="19">
        <v>37.083333333333336</v>
      </c>
      <c r="E244" s="19">
        <v>35.833333333333336</v>
      </c>
      <c r="F244" s="19">
        <v>34.416666666666664</v>
      </c>
      <c r="G244" s="19">
        <v>31.5</v>
      </c>
      <c r="H244" s="54">
        <v>30</v>
      </c>
      <c r="I244" s="53">
        <v>29.083333333333332</v>
      </c>
      <c r="J244" s="53">
        <v>29.5</v>
      </c>
      <c r="K244" s="53">
        <v>30.25</v>
      </c>
      <c r="L244" s="53">
        <v>29.583333333333332</v>
      </c>
      <c r="M244" s="40">
        <v>28</v>
      </c>
      <c r="N244" s="74">
        <v>28</v>
      </c>
    </row>
    <row r="245" spans="2:14" x14ac:dyDescent="0.3">
      <c r="B245" s="29" t="s">
        <v>199</v>
      </c>
      <c r="C245" s="39">
        <f>+SUM(C246:C257)</f>
        <v>1191.4166666666667</v>
      </c>
      <c r="D245" s="39">
        <f t="shared" ref="D245:M245" si="37">+SUM(D246:D257)</f>
        <v>1183.8333333333333</v>
      </c>
      <c r="E245" s="39">
        <f t="shared" si="37"/>
        <v>1202.5833333333333</v>
      </c>
      <c r="F245" s="39">
        <f t="shared" si="37"/>
        <v>1192.1666666666667</v>
      </c>
      <c r="G245" s="39">
        <f t="shared" si="37"/>
        <v>1204.7500000000002</v>
      </c>
      <c r="H245" s="39">
        <f t="shared" si="37"/>
        <v>1201.75</v>
      </c>
      <c r="I245" s="39">
        <f t="shared" si="37"/>
        <v>1212.5833333333333</v>
      </c>
      <c r="J245" s="39">
        <f t="shared" si="37"/>
        <v>1250.5000000000002</v>
      </c>
      <c r="K245" s="39">
        <f t="shared" si="37"/>
        <v>1309.75</v>
      </c>
      <c r="L245" s="52">
        <f t="shared" si="37"/>
        <v>1409.9166666666665</v>
      </c>
      <c r="M245" s="52">
        <f t="shared" si="37"/>
        <v>1418</v>
      </c>
      <c r="N245" s="73">
        <f>+SUM(N246:N257)</f>
        <v>1418</v>
      </c>
    </row>
    <row r="246" spans="2:14" x14ac:dyDescent="0.3">
      <c r="B246" s="3" t="s">
        <v>365</v>
      </c>
      <c r="C246" s="17">
        <v>624.33333333333337</v>
      </c>
      <c r="D246" s="17">
        <v>615</v>
      </c>
      <c r="E246" s="17">
        <v>618.58333333333337</v>
      </c>
      <c r="F246" s="17">
        <v>605</v>
      </c>
      <c r="G246" s="17">
        <v>605</v>
      </c>
      <c r="H246" s="53">
        <v>594.41666666666663</v>
      </c>
      <c r="I246" s="53">
        <v>601.16666666666663</v>
      </c>
      <c r="J246" s="53">
        <v>620.33333333333337</v>
      </c>
      <c r="K246" s="53">
        <v>648.5</v>
      </c>
      <c r="L246" s="53">
        <v>657.5</v>
      </c>
      <c r="M246" s="40">
        <v>674</v>
      </c>
      <c r="N246" s="74">
        <v>674</v>
      </c>
    </row>
    <row r="247" spans="2:14" x14ac:dyDescent="0.3">
      <c r="B247" s="3" t="s">
        <v>540</v>
      </c>
      <c r="C247" s="17">
        <v>6.916666666666667</v>
      </c>
      <c r="D247" s="17">
        <v>11.25</v>
      </c>
      <c r="E247" s="17">
        <v>14.166666666666666</v>
      </c>
      <c r="F247" s="17">
        <v>20.583333333333332</v>
      </c>
      <c r="G247" s="17">
        <v>23.333333333333332</v>
      </c>
      <c r="H247" s="53">
        <v>21.666666666666668</v>
      </c>
      <c r="I247" s="53">
        <v>23.666666666666668</v>
      </c>
      <c r="J247" s="53">
        <v>25.25</v>
      </c>
      <c r="K247" s="53">
        <v>123.75</v>
      </c>
      <c r="L247" s="53">
        <v>115.41666666666667</v>
      </c>
      <c r="M247" s="40">
        <v>100</v>
      </c>
      <c r="N247" s="74">
        <v>100</v>
      </c>
    </row>
    <row r="248" spans="2:14" x14ac:dyDescent="0.3">
      <c r="B248" s="3" t="s">
        <v>633</v>
      </c>
      <c r="C248" s="17">
        <v>93.416666666666671</v>
      </c>
      <c r="D248" s="17">
        <v>91.666666666666671</v>
      </c>
      <c r="E248" s="17">
        <v>96.75</v>
      </c>
      <c r="F248" s="17">
        <v>99</v>
      </c>
      <c r="G248" s="17">
        <v>104.5</v>
      </c>
      <c r="H248" s="53">
        <v>107.33333333333333</v>
      </c>
      <c r="I248" s="53">
        <v>103.33333333333333</v>
      </c>
      <c r="J248" s="53">
        <v>109.33333333333333</v>
      </c>
      <c r="K248" s="53">
        <v>25</v>
      </c>
      <c r="L248" s="53">
        <v>28.416666666666668</v>
      </c>
      <c r="M248" s="40">
        <v>28</v>
      </c>
      <c r="N248" s="74">
        <v>28</v>
      </c>
    </row>
    <row r="249" spans="2:14" x14ac:dyDescent="0.3">
      <c r="B249" s="3" t="s">
        <v>366</v>
      </c>
      <c r="C249" s="17">
        <v>48.833333333333336</v>
      </c>
      <c r="D249" s="17">
        <v>53.583333333333336</v>
      </c>
      <c r="E249" s="17">
        <v>52.75</v>
      </c>
      <c r="F249" s="17">
        <v>48.166666666666664</v>
      </c>
      <c r="G249" s="17">
        <v>46.416666666666664</v>
      </c>
      <c r="H249" s="53">
        <v>45</v>
      </c>
      <c r="I249" s="53">
        <v>42.333333333333336</v>
      </c>
      <c r="J249" s="53">
        <v>40.75</v>
      </c>
      <c r="K249" s="53">
        <v>41.5</v>
      </c>
      <c r="L249" s="53">
        <v>42.25</v>
      </c>
      <c r="M249" s="40">
        <v>36</v>
      </c>
      <c r="N249" s="74">
        <v>36</v>
      </c>
    </row>
    <row r="250" spans="2:14" x14ac:dyDescent="0.3">
      <c r="B250" s="3" t="s">
        <v>542</v>
      </c>
      <c r="C250" s="17">
        <v>11.916666666666666</v>
      </c>
      <c r="D250" s="17">
        <v>13.666666666666666</v>
      </c>
      <c r="E250" s="17">
        <v>13.5</v>
      </c>
      <c r="F250" s="17">
        <v>14</v>
      </c>
      <c r="G250" s="17">
        <v>14.166666666666666</v>
      </c>
      <c r="H250" s="53">
        <v>12.833333333333334</v>
      </c>
      <c r="I250" s="53">
        <v>17.25</v>
      </c>
      <c r="J250" s="53">
        <v>14.916666666666666</v>
      </c>
      <c r="K250" s="53">
        <v>15.833333333333334</v>
      </c>
      <c r="L250" s="53">
        <v>16.666666666666668</v>
      </c>
      <c r="M250" s="40">
        <v>17</v>
      </c>
      <c r="N250" s="74">
        <v>17</v>
      </c>
    </row>
    <row r="251" spans="2:14" x14ac:dyDescent="0.3">
      <c r="B251" s="3" t="s">
        <v>634</v>
      </c>
      <c r="C251" s="17">
        <v>36.583333333333336</v>
      </c>
      <c r="D251" s="17">
        <v>38.25</v>
      </c>
      <c r="E251" s="17">
        <v>35.916666666666664</v>
      </c>
      <c r="F251" s="17">
        <v>37.583333333333336</v>
      </c>
      <c r="G251" s="17">
        <v>40.583333333333336</v>
      </c>
      <c r="H251" s="53">
        <v>44.333333333333336</v>
      </c>
      <c r="I251" s="53">
        <v>44.333333333333336</v>
      </c>
      <c r="J251" s="53">
        <v>43.333333333333336</v>
      </c>
      <c r="K251" s="53">
        <v>43.5</v>
      </c>
      <c r="L251" s="53">
        <v>44.583333333333336</v>
      </c>
      <c r="M251" s="40">
        <v>44</v>
      </c>
      <c r="N251" s="74">
        <v>44</v>
      </c>
    </row>
    <row r="252" spans="2:14" x14ac:dyDescent="0.3">
      <c r="B252" s="3" t="s">
        <v>367</v>
      </c>
      <c r="C252" s="17">
        <v>195.83333333333334</v>
      </c>
      <c r="D252" s="17">
        <v>199.75</v>
      </c>
      <c r="E252" s="17">
        <v>200.08333333333334</v>
      </c>
      <c r="F252" s="17">
        <v>197.66666666666666</v>
      </c>
      <c r="G252" s="17">
        <v>196</v>
      </c>
      <c r="H252" s="53">
        <v>197.41666666666666</v>
      </c>
      <c r="I252" s="53">
        <v>191.83333333333334</v>
      </c>
      <c r="J252" s="53">
        <v>206.25</v>
      </c>
      <c r="K252" s="53">
        <v>212</v>
      </c>
      <c r="L252" s="53">
        <v>297.75</v>
      </c>
      <c r="M252" s="40">
        <v>308</v>
      </c>
      <c r="N252" s="74">
        <v>308</v>
      </c>
    </row>
    <row r="253" spans="2:14" x14ac:dyDescent="0.3">
      <c r="B253" s="3" t="s">
        <v>635</v>
      </c>
      <c r="C253" s="17">
        <v>25.166666666666668</v>
      </c>
      <c r="D253" s="17">
        <v>21.5</v>
      </c>
      <c r="E253" s="17">
        <v>23.25</v>
      </c>
      <c r="F253" s="17">
        <v>22.5</v>
      </c>
      <c r="G253" s="17">
        <v>21.916666666666668</v>
      </c>
      <c r="H253" s="53">
        <v>22.75</v>
      </c>
      <c r="I253" s="53">
        <v>21.833333333333332</v>
      </c>
      <c r="J253" s="53">
        <v>20.666666666666668</v>
      </c>
      <c r="K253" s="53">
        <v>20.083333333333332</v>
      </c>
      <c r="L253" s="53">
        <v>20</v>
      </c>
      <c r="M253" s="40">
        <v>19</v>
      </c>
      <c r="N253" s="74">
        <v>19</v>
      </c>
    </row>
    <row r="254" spans="2:14" x14ac:dyDescent="0.3">
      <c r="B254" s="3" t="s">
        <v>412</v>
      </c>
      <c r="C254" s="17">
        <v>41.166666666666664</v>
      </c>
      <c r="D254" s="17">
        <v>38.416666666666664</v>
      </c>
      <c r="E254" s="17">
        <v>40.333333333333336</v>
      </c>
      <c r="F254" s="17">
        <v>40.25</v>
      </c>
      <c r="G254" s="17">
        <v>40.416666666666664</v>
      </c>
      <c r="H254" s="53">
        <v>40.5</v>
      </c>
      <c r="I254" s="53">
        <v>40.25</v>
      </c>
      <c r="J254" s="53">
        <v>39.5</v>
      </c>
      <c r="K254" s="53">
        <v>39</v>
      </c>
      <c r="L254" s="53">
        <v>40.083333333333336</v>
      </c>
      <c r="M254" s="40">
        <v>40</v>
      </c>
      <c r="N254" s="74">
        <v>40</v>
      </c>
    </row>
    <row r="255" spans="2:14" x14ac:dyDescent="0.3">
      <c r="B255" s="3" t="s">
        <v>368</v>
      </c>
      <c r="C255" s="17">
        <v>72.583333333333329</v>
      </c>
      <c r="D255" s="17">
        <v>68.583333333333329</v>
      </c>
      <c r="E255" s="17">
        <v>70.75</v>
      </c>
      <c r="F255" s="17">
        <v>68.666666666666671</v>
      </c>
      <c r="G255" s="17">
        <v>72</v>
      </c>
      <c r="H255" s="53">
        <v>73.333333333333329</v>
      </c>
      <c r="I255" s="53">
        <v>76.25</v>
      </c>
      <c r="J255" s="53">
        <v>77.5</v>
      </c>
      <c r="K255" s="53">
        <v>82.75</v>
      </c>
      <c r="L255" s="53">
        <v>81.5</v>
      </c>
      <c r="M255" s="40">
        <v>87</v>
      </c>
      <c r="N255" s="74">
        <v>87</v>
      </c>
    </row>
    <row r="256" spans="2:14" x14ac:dyDescent="0.3">
      <c r="B256" s="3" t="s">
        <v>551</v>
      </c>
      <c r="C256" s="17">
        <v>13</v>
      </c>
      <c r="D256" s="17">
        <v>11</v>
      </c>
      <c r="E256" s="17">
        <v>9.1666666666666661</v>
      </c>
      <c r="F256" s="17">
        <v>11</v>
      </c>
      <c r="G256" s="17">
        <v>11</v>
      </c>
      <c r="H256" s="53">
        <v>11</v>
      </c>
      <c r="I256" s="53">
        <v>11.5</v>
      </c>
      <c r="J256" s="53">
        <v>11.25</v>
      </c>
      <c r="K256" s="53">
        <v>9</v>
      </c>
      <c r="L256" s="53">
        <v>6.833333333333333</v>
      </c>
      <c r="M256" s="40">
        <v>8</v>
      </c>
      <c r="N256" s="74">
        <v>8</v>
      </c>
    </row>
    <row r="257" spans="2:14" x14ac:dyDescent="0.3">
      <c r="B257" s="3" t="s">
        <v>553</v>
      </c>
      <c r="C257" s="17">
        <v>21.666666666666668</v>
      </c>
      <c r="D257" s="17">
        <v>21.166666666666668</v>
      </c>
      <c r="E257" s="17">
        <v>27.333333333333332</v>
      </c>
      <c r="F257" s="17">
        <v>27.75</v>
      </c>
      <c r="G257" s="17">
        <v>29.416666666666668</v>
      </c>
      <c r="H257" s="53">
        <v>31.166666666666668</v>
      </c>
      <c r="I257" s="53">
        <v>38.833333333333336</v>
      </c>
      <c r="J257" s="53">
        <v>41.416666666666664</v>
      </c>
      <c r="K257" s="53">
        <v>48.833333333333336</v>
      </c>
      <c r="L257" s="53">
        <v>58.916666666666664</v>
      </c>
      <c r="M257" s="40">
        <v>57</v>
      </c>
      <c r="N257" s="74">
        <v>57</v>
      </c>
    </row>
    <row r="258" spans="2:14" x14ac:dyDescent="0.3">
      <c r="B258" s="29" t="s">
        <v>200</v>
      </c>
      <c r="C258" s="39">
        <f t="shared" ref="C258:N258" si="38">+SUM(C259:C259)</f>
        <v>53.666666666666664</v>
      </c>
      <c r="D258" s="39">
        <f t="shared" si="38"/>
        <v>58.083333333333336</v>
      </c>
      <c r="E258" s="39">
        <f t="shared" si="38"/>
        <v>60.416666666666664</v>
      </c>
      <c r="F258" s="39">
        <f t="shared" si="38"/>
        <v>59.5</v>
      </c>
      <c r="G258" s="39">
        <f t="shared" si="38"/>
        <v>58.75</v>
      </c>
      <c r="H258" s="52">
        <f t="shared" ref="H258:M258" si="39">+SUM(H259:H259)</f>
        <v>60.416666666666664</v>
      </c>
      <c r="I258" s="52">
        <f t="shared" si="39"/>
        <v>64.5</v>
      </c>
      <c r="J258" s="52">
        <f t="shared" si="39"/>
        <v>68.916666666666671</v>
      </c>
      <c r="K258" s="52">
        <f t="shared" si="39"/>
        <v>81.75</v>
      </c>
      <c r="L258" s="52">
        <f t="shared" si="39"/>
        <v>79.75</v>
      </c>
      <c r="M258" s="52">
        <f t="shared" si="39"/>
        <v>78</v>
      </c>
      <c r="N258" s="73">
        <f t="shared" si="38"/>
        <v>78</v>
      </c>
    </row>
    <row r="259" spans="2:14" x14ac:dyDescent="0.3">
      <c r="B259" s="5" t="s">
        <v>369</v>
      </c>
      <c r="C259" s="19">
        <v>53.666666666666664</v>
      </c>
      <c r="D259" s="19">
        <v>58.083333333333336</v>
      </c>
      <c r="E259" s="19">
        <v>60.416666666666664</v>
      </c>
      <c r="F259" s="19">
        <v>59.5</v>
      </c>
      <c r="G259" s="19">
        <v>58.75</v>
      </c>
      <c r="H259" s="54">
        <v>60.416666666666664</v>
      </c>
      <c r="I259" s="54">
        <v>64.5</v>
      </c>
      <c r="J259" s="54">
        <v>68.916666666666671</v>
      </c>
      <c r="K259" s="54">
        <v>81.75</v>
      </c>
      <c r="L259" s="54">
        <v>79.75</v>
      </c>
      <c r="M259" s="41">
        <v>78</v>
      </c>
      <c r="N259" s="75">
        <v>78</v>
      </c>
    </row>
    <row r="260" spans="2:14" x14ac:dyDescent="0.3">
      <c r="B260" s="29" t="s">
        <v>201</v>
      </c>
      <c r="C260" s="39">
        <f>+SUM(C261:C273)</f>
        <v>1494.0833333333333</v>
      </c>
      <c r="D260" s="39">
        <f t="shared" ref="D260:M260" si="40">+SUM(D261:D273)</f>
        <v>1474.9166666666667</v>
      </c>
      <c r="E260" s="39">
        <f t="shared" si="40"/>
        <v>1476.8333333333333</v>
      </c>
      <c r="F260" s="39">
        <f t="shared" si="40"/>
        <v>1534.3333333333335</v>
      </c>
      <c r="G260" s="39">
        <f t="shared" si="40"/>
        <v>1599.75</v>
      </c>
      <c r="H260" s="39">
        <f t="shared" si="40"/>
        <v>1575.5833333333335</v>
      </c>
      <c r="I260" s="39">
        <f t="shared" si="40"/>
        <v>1559.6666666666667</v>
      </c>
      <c r="J260" s="39">
        <f t="shared" si="40"/>
        <v>1573.5</v>
      </c>
      <c r="K260" s="52">
        <f t="shared" si="40"/>
        <v>1624.6666666666667</v>
      </c>
      <c r="L260" s="52">
        <f t="shared" si="40"/>
        <v>1605.6666666666667</v>
      </c>
      <c r="M260" s="52">
        <f t="shared" si="40"/>
        <v>1559</v>
      </c>
      <c r="N260" s="73">
        <f>+SUM(N261:N273)</f>
        <v>1559</v>
      </c>
    </row>
    <row r="261" spans="2:14" x14ac:dyDescent="0.3">
      <c r="B261" s="3" t="s">
        <v>370</v>
      </c>
      <c r="C261" s="17">
        <v>122.58333333333333</v>
      </c>
      <c r="D261" s="17">
        <v>119.08333333333333</v>
      </c>
      <c r="E261" s="17">
        <v>123</v>
      </c>
      <c r="F261" s="17">
        <v>129.5</v>
      </c>
      <c r="G261" s="17">
        <v>138.5</v>
      </c>
      <c r="H261" s="53">
        <v>130.91666666666666</v>
      </c>
      <c r="I261" s="53">
        <v>126</v>
      </c>
      <c r="J261" s="53">
        <v>119.25</v>
      </c>
      <c r="K261" s="53">
        <v>116.33333333333333</v>
      </c>
      <c r="L261" s="53">
        <v>118.58333333333333</v>
      </c>
      <c r="M261" s="40">
        <v>117</v>
      </c>
      <c r="N261" s="74">
        <v>117</v>
      </c>
    </row>
    <row r="262" spans="2:14" x14ac:dyDescent="0.3">
      <c r="B262" s="3" t="s">
        <v>636</v>
      </c>
      <c r="C262" s="17">
        <v>19</v>
      </c>
      <c r="D262" s="17">
        <v>20.25</v>
      </c>
      <c r="E262" s="17">
        <v>19.5</v>
      </c>
      <c r="F262" s="17">
        <v>21.083333333333332</v>
      </c>
      <c r="G262" s="17">
        <v>22</v>
      </c>
      <c r="H262" s="53">
        <v>21.583333333333332</v>
      </c>
      <c r="I262" s="53">
        <v>20.083333333333332</v>
      </c>
      <c r="J262" s="53">
        <v>20</v>
      </c>
      <c r="K262" s="53">
        <v>19.833333333333332</v>
      </c>
      <c r="L262" s="53">
        <v>20</v>
      </c>
      <c r="M262" s="40">
        <v>22</v>
      </c>
      <c r="N262" s="74">
        <v>22</v>
      </c>
    </row>
    <row r="263" spans="2:14" x14ac:dyDescent="0.3">
      <c r="B263" s="3" t="s">
        <v>371</v>
      </c>
      <c r="C263" s="17">
        <v>32.5</v>
      </c>
      <c r="D263" s="17">
        <v>29.083333333333332</v>
      </c>
      <c r="E263" s="17">
        <v>27</v>
      </c>
      <c r="F263" s="17">
        <v>33.333333333333336</v>
      </c>
      <c r="G263" s="17">
        <v>39.166666666666664</v>
      </c>
      <c r="H263" s="53">
        <v>38.166666666666664</v>
      </c>
      <c r="I263" s="53">
        <v>36.5</v>
      </c>
      <c r="J263" s="53">
        <v>35</v>
      </c>
      <c r="K263" s="53">
        <v>36.833333333333336</v>
      </c>
      <c r="L263" s="53">
        <v>41.25</v>
      </c>
      <c r="M263" s="40">
        <v>43</v>
      </c>
      <c r="N263" s="74">
        <v>43</v>
      </c>
    </row>
    <row r="264" spans="2:14" x14ac:dyDescent="0.3">
      <c r="B264" s="3" t="s">
        <v>637</v>
      </c>
      <c r="C264" s="17">
        <v>29.333333333333332</v>
      </c>
      <c r="D264" s="17">
        <v>31.333333333333332</v>
      </c>
      <c r="E264" s="17">
        <v>31.583333333333332</v>
      </c>
      <c r="F264" s="17">
        <v>32.083333333333336</v>
      </c>
      <c r="G264" s="17">
        <v>33</v>
      </c>
      <c r="H264" s="53">
        <v>40.166666666666664</v>
      </c>
      <c r="I264" s="53">
        <v>39.25</v>
      </c>
      <c r="J264" s="53">
        <v>39.25</v>
      </c>
      <c r="K264" s="53">
        <v>41.166666666666664</v>
      </c>
      <c r="L264" s="53">
        <v>32.166666666666664</v>
      </c>
      <c r="M264" s="40">
        <v>27</v>
      </c>
      <c r="N264" s="74">
        <v>27</v>
      </c>
    </row>
    <row r="265" spans="2:14" x14ac:dyDescent="0.3">
      <c r="B265" s="3" t="s">
        <v>372</v>
      </c>
      <c r="C265" s="17">
        <v>146.83333333333334</v>
      </c>
      <c r="D265" s="17">
        <v>133.25</v>
      </c>
      <c r="E265" s="17">
        <v>131.16666666666666</v>
      </c>
      <c r="F265" s="17">
        <v>131.25</v>
      </c>
      <c r="G265" s="17">
        <v>128</v>
      </c>
      <c r="H265" s="53">
        <v>123.66666666666667</v>
      </c>
      <c r="I265" s="53">
        <v>123.66666666666667</v>
      </c>
      <c r="J265" s="53">
        <v>132.83333333333334</v>
      </c>
      <c r="K265" s="53">
        <v>135.58333333333334</v>
      </c>
      <c r="L265" s="53">
        <v>135.25</v>
      </c>
      <c r="M265" s="40">
        <v>134</v>
      </c>
      <c r="N265" s="74">
        <v>134</v>
      </c>
    </row>
    <row r="266" spans="2:14" x14ac:dyDescent="0.3">
      <c r="B266" s="3" t="s">
        <v>373</v>
      </c>
      <c r="C266" s="17">
        <v>132</v>
      </c>
      <c r="D266" s="17">
        <v>126.25</v>
      </c>
      <c r="E266" s="17">
        <v>124.41666666666667</v>
      </c>
      <c r="F266" s="17">
        <v>120.66666666666667</v>
      </c>
      <c r="G266" s="17">
        <v>121.58333333333333</v>
      </c>
      <c r="H266" s="53">
        <v>124.16666666666667</v>
      </c>
      <c r="I266" s="53">
        <v>123.25</v>
      </c>
      <c r="J266" s="53">
        <v>121.08333333333333</v>
      </c>
      <c r="K266" s="53">
        <v>127.33333333333333</v>
      </c>
      <c r="L266" s="53">
        <v>124.83333333333333</v>
      </c>
      <c r="M266" s="40">
        <v>119</v>
      </c>
      <c r="N266" s="74">
        <v>119</v>
      </c>
    </row>
    <row r="267" spans="2:14" x14ac:dyDescent="0.3">
      <c r="B267" s="3" t="s">
        <v>374</v>
      </c>
      <c r="C267" s="17">
        <v>65.833333333333329</v>
      </c>
      <c r="D267" s="17">
        <v>68</v>
      </c>
      <c r="E267" s="17">
        <v>66.583333333333329</v>
      </c>
      <c r="F267" s="17">
        <v>73.666666666666671</v>
      </c>
      <c r="G267" s="17">
        <v>83.75</v>
      </c>
      <c r="H267" s="53">
        <v>82.583333333333329</v>
      </c>
      <c r="I267" s="53">
        <v>85.25</v>
      </c>
      <c r="J267" s="53">
        <v>84.416666666666671</v>
      </c>
      <c r="K267" s="53">
        <v>82</v>
      </c>
      <c r="L267" s="53">
        <v>79.666666666666671</v>
      </c>
      <c r="M267" s="40">
        <v>78</v>
      </c>
      <c r="N267" s="74">
        <v>78</v>
      </c>
    </row>
    <row r="268" spans="2:14" x14ac:dyDescent="0.3">
      <c r="B268" s="3" t="s">
        <v>638</v>
      </c>
      <c r="C268" s="17">
        <v>23.583333333333332</v>
      </c>
      <c r="D268" s="17">
        <v>26</v>
      </c>
      <c r="E268" s="17">
        <v>26.083333333333332</v>
      </c>
      <c r="F268" s="17">
        <v>25.75</v>
      </c>
      <c r="G268" s="17">
        <v>25.5</v>
      </c>
      <c r="H268" s="53">
        <v>25.083333333333332</v>
      </c>
      <c r="I268" s="53">
        <v>23.666666666666668</v>
      </c>
      <c r="J268" s="53">
        <v>22.75</v>
      </c>
      <c r="K268" s="53">
        <v>21.25</v>
      </c>
      <c r="L268" s="53">
        <v>17.583333333333332</v>
      </c>
      <c r="M268" s="40">
        <v>16</v>
      </c>
      <c r="N268" s="74">
        <v>16</v>
      </c>
    </row>
    <row r="269" spans="2:14" x14ac:dyDescent="0.3">
      <c r="B269" s="3" t="s">
        <v>375</v>
      </c>
      <c r="C269" s="17">
        <v>200.83333333333334</v>
      </c>
      <c r="D269" s="17">
        <v>197.41666666666666</v>
      </c>
      <c r="E269" s="17">
        <v>196.66666666666666</v>
      </c>
      <c r="F269" s="17">
        <v>199.33333333333334</v>
      </c>
      <c r="G269" s="17">
        <v>202.91666666666666</v>
      </c>
      <c r="H269" s="53">
        <v>207.25</v>
      </c>
      <c r="I269" s="53">
        <v>217.5</v>
      </c>
      <c r="J269" s="53">
        <v>220.58333333333334</v>
      </c>
      <c r="K269" s="53">
        <v>219.91666666666666</v>
      </c>
      <c r="L269" s="53">
        <v>219.33333333333334</v>
      </c>
      <c r="M269" s="40">
        <v>216</v>
      </c>
      <c r="N269" s="74">
        <v>216</v>
      </c>
    </row>
    <row r="270" spans="2:14" x14ac:dyDescent="0.3">
      <c r="B270" s="3" t="s">
        <v>639</v>
      </c>
      <c r="C270" s="17">
        <v>36.166666666666664</v>
      </c>
      <c r="D270" s="17">
        <v>36.333333333333336</v>
      </c>
      <c r="E270" s="17">
        <v>35.583333333333336</v>
      </c>
      <c r="F270" s="17">
        <v>33</v>
      </c>
      <c r="G270" s="17">
        <v>24.083333333333332</v>
      </c>
      <c r="H270" s="53">
        <v>23.5</v>
      </c>
      <c r="I270" s="53">
        <v>23</v>
      </c>
      <c r="J270" s="53">
        <v>23.583333333333332</v>
      </c>
      <c r="K270" s="53">
        <v>23</v>
      </c>
      <c r="L270" s="53">
        <v>21.166666666666668</v>
      </c>
      <c r="M270" s="40">
        <v>18</v>
      </c>
      <c r="N270" s="74">
        <v>18</v>
      </c>
    </row>
    <row r="271" spans="2:14" x14ac:dyDescent="0.3">
      <c r="B271" s="3" t="s">
        <v>376</v>
      </c>
      <c r="C271" s="17">
        <v>518.83333333333337</v>
      </c>
      <c r="D271" s="17">
        <v>527.5</v>
      </c>
      <c r="E271" s="17">
        <v>541.66666666666663</v>
      </c>
      <c r="F271" s="17">
        <v>589.08333333333337</v>
      </c>
      <c r="G271" s="17">
        <v>637.5</v>
      </c>
      <c r="H271" s="53">
        <v>618.33333333333337</v>
      </c>
      <c r="I271" s="53">
        <v>609.33333333333337</v>
      </c>
      <c r="J271" s="53">
        <v>622.33333333333337</v>
      </c>
      <c r="K271" s="53">
        <v>667.25</v>
      </c>
      <c r="L271" s="53">
        <v>663.08333333333337</v>
      </c>
      <c r="M271" s="40">
        <v>642</v>
      </c>
      <c r="N271" s="74">
        <v>642</v>
      </c>
    </row>
    <row r="272" spans="2:14" x14ac:dyDescent="0.3">
      <c r="B272" s="3" t="s">
        <v>377</v>
      </c>
      <c r="C272" s="17">
        <v>96.25</v>
      </c>
      <c r="D272" s="17">
        <v>93.166666666666671</v>
      </c>
      <c r="E272" s="17">
        <v>91</v>
      </c>
      <c r="F272" s="17">
        <v>86.916666666666671</v>
      </c>
      <c r="G272" s="17">
        <v>83.583333333333329</v>
      </c>
      <c r="H272" s="53">
        <v>82.25</v>
      </c>
      <c r="I272" s="53">
        <v>81.916666666666671</v>
      </c>
      <c r="J272" s="53">
        <v>84.083333333333329</v>
      </c>
      <c r="K272" s="53">
        <v>88.75</v>
      </c>
      <c r="L272" s="53">
        <v>90.416666666666671</v>
      </c>
      <c r="M272" s="40">
        <v>86</v>
      </c>
      <c r="N272" s="74">
        <v>86</v>
      </c>
    </row>
    <row r="273" spans="2:14" x14ac:dyDescent="0.3">
      <c r="B273" s="5" t="s">
        <v>610</v>
      </c>
      <c r="C273" s="19">
        <v>70.333333333333329</v>
      </c>
      <c r="D273" s="19">
        <v>67.25</v>
      </c>
      <c r="E273" s="19">
        <v>62.583333333333336</v>
      </c>
      <c r="F273" s="19">
        <v>58.666666666666664</v>
      </c>
      <c r="G273" s="19">
        <v>60.166666666666664</v>
      </c>
      <c r="H273" s="54">
        <v>57.916666666666664</v>
      </c>
      <c r="I273" s="54">
        <v>50.25</v>
      </c>
      <c r="J273" s="54">
        <v>48.333333333333336</v>
      </c>
      <c r="K273" s="54">
        <v>45.416666666666664</v>
      </c>
      <c r="L273" s="54">
        <v>42.333333333333336</v>
      </c>
      <c r="M273" s="41">
        <v>41</v>
      </c>
      <c r="N273" s="75">
        <v>41</v>
      </c>
    </row>
    <row r="274" spans="2:14" x14ac:dyDescent="0.3">
      <c r="B274" s="29" t="s">
        <v>202</v>
      </c>
      <c r="C274" s="39">
        <f>+SUM(C275:C279)</f>
        <v>281.5</v>
      </c>
      <c r="D274" s="39">
        <f t="shared" ref="D274:N274" si="41">+SUM(D275:D279)</f>
        <v>308</v>
      </c>
      <c r="E274" s="39">
        <f t="shared" si="41"/>
        <v>310.83333333333337</v>
      </c>
      <c r="F274" s="39">
        <f t="shared" si="41"/>
        <v>331.16666666666669</v>
      </c>
      <c r="G274" s="39">
        <f t="shared" si="41"/>
        <v>346.33333333333337</v>
      </c>
      <c r="H274" s="52">
        <f t="shared" ref="H274:M274" si="42">+SUM(H275:H279)</f>
        <v>359.66666666666669</v>
      </c>
      <c r="I274" s="52">
        <f t="shared" si="42"/>
        <v>353.25</v>
      </c>
      <c r="J274" s="52">
        <f t="shared" si="42"/>
        <v>337.16666666666669</v>
      </c>
      <c r="K274" s="52">
        <f t="shared" si="42"/>
        <v>324.75</v>
      </c>
      <c r="L274" s="52">
        <f t="shared" si="42"/>
        <v>292.25</v>
      </c>
      <c r="M274" s="52">
        <f t="shared" si="42"/>
        <v>272</v>
      </c>
      <c r="N274" s="73">
        <f t="shared" si="41"/>
        <v>272</v>
      </c>
    </row>
    <row r="275" spans="2:14" x14ac:dyDescent="0.3">
      <c r="B275" s="3" t="s">
        <v>378</v>
      </c>
      <c r="C275" s="17">
        <v>24.5</v>
      </c>
      <c r="D275" s="17">
        <v>24.333333333333332</v>
      </c>
      <c r="E275" s="17">
        <v>21.5</v>
      </c>
      <c r="F275" s="17">
        <v>22.166666666666668</v>
      </c>
      <c r="G275" s="17">
        <v>26.166666666666668</v>
      </c>
      <c r="H275" s="53">
        <v>29.666666666666668</v>
      </c>
      <c r="I275" s="53">
        <v>29.416666666666668</v>
      </c>
      <c r="J275" s="53">
        <v>30</v>
      </c>
      <c r="K275" s="53">
        <v>27.583333333333332</v>
      </c>
      <c r="L275" s="53">
        <v>25.833333333333332</v>
      </c>
      <c r="M275" s="40">
        <v>26</v>
      </c>
      <c r="N275" s="74">
        <v>26</v>
      </c>
    </row>
    <row r="276" spans="2:14" x14ac:dyDescent="0.3">
      <c r="B276" s="3" t="s">
        <v>640</v>
      </c>
      <c r="C276" s="17">
        <v>16.166666666666668</v>
      </c>
      <c r="D276" s="17">
        <v>14.833333333333334</v>
      </c>
      <c r="E276" s="17">
        <v>14.083333333333334</v>
      </c>
      <c r="F276" s="17">
        <v>16.25</v>
      </c>
      <c r="G276" s="17">
        <v>16.916666666666668</v>
      </c>
      <c r="H276" s="53">
        <v>18</v>
      </c>
      <c r="I276" s="53">
        <v>17.583333333333332</v>
      </c>
      <c r="J276" s="53">
        <v>18</v>
      </c>
      <c r="K276" s="53">
        <v>19.666666666666668</v>
      </c>
      <c r="L276" s="53">
        <v>21.25</v>
      </c>
      <c r="M276" s="40">
        <v>20</v>
      </c>
      <c r="N276" s="74">
        <v>20</v>
      </c>
    </row>
    <row r="277" spans="2:14" x14ac:dyDescent="0.3">
      <c r="B277" s="3" t="s">
        <v>641</v>
      </c>
      <c r="C277" s="17">
        <v>27.416666666666668</v>
      </c>
      <c r="D277" s="17">
        <v>25.166666666666668</v>
      </c>
      <c r="E277" s="17">
        <v>22.166666666666668</v>
      </c>
      <c r="F277" s="17">
        <v>20.583333333333332</v>
      </c>
      <c r="G277" s="17">
        <v>19.583333333333332</v>
      </c>
      <c r="H277" s="53">
        <v>26.333333333333332</v>
      </c>
      <c r="I277" s="53">
        <v>24.833333333333332</v>
      </c>
      <c r="J277" s="53">
        <v>23.833333333333332</v>
      </c>
      <c r="K277" s="53">
        <v>21.416666666666668</v>
      </c>
      <c r="L277" s="53">
        <v>22.166666666666668</v>
      </c>
      <c r="M277" s="40">
        <v>22</v>
      </c>
      <c r="N277" s="74">
        <v>22</v>
      </c>
    </row>
    <row r="278" spans="2:14" x14ac:dyDescent="0.3">
      <c r="B278" s="3" t="s">
        <v>642</v>
      </c>
      <c r="C278" s="17">
        <v>40.583333333333336</v>
      </c>
      <c r="D278" s="17">
        <v>58.916666666666664</v>
      </c>
      <c r="E278" s="17">
        <v>55.5</v>
      </c>
      <c r="F278" s="17">
        <v>54.083333333333336</v>
      </c>
      <c r="G278" s="17">
        <v>52.833333333333336</v>
      </c>
      <c r="H278" s="53">
        <v>51.583333333333336</v>
      </c>
      <c r="I278" s="53">
        <v>53.25</v>
      </c>
      <c r="J278" s="53">
        <v>47.5</v>
      </c>
      <c r="K278" s="53">
        <v>47.166666666666664</v>
      </c>
      <c r="L278" s="53">
        <v>50.333333333333336</v>
      </c>
      <c r="M278" s="40">
        <v>53</v>
      </c>
      <c r="N278" s="74">
        <v>53</v>
      </c>
    </row>
    <row r="279" spans="2:14" x14ac:dyDescent="0.3">
      <c r="B279" s="5" t="s">
        <v>379</v>
      </c>
      <c r="C279" s="19">
        <v>172.83333333333334</v>
      </c>
      <c r="D279" s="19">
        <v>184.75</v>
      </c>
      <c r="E279" s="19">
        <v>197.58333333333334</v>
      </c>
      <c r="F279" s="19">
        <v>218.08333333333334</v>
      </c>
      <c r="G279" s="19">
        <v>230.83333333333334</v>
      </c>
      <c r="H279" s="54">
        <v>234.08333333333334</v>
      </c>
      <c r="I279" s="54">
        <v>228.16666666666666</v>
      </c>
      <c r="J279" s="54">
        <v>217.83333333333334</v>
      </c>
      <c r="K279" s="54">
        <v>208.91666666666666</v>
      </c>
      <c r="L279" s="54">
        <v>172.66666666666666</v>
      </c>
      <c r="M279" s="41">
        <v>151</v>
      </c>
      <c r="N279" s="75">
        <v>151</v>
      </c>
    </row>
    <row r="280" spans="2:14" x14ac:dyDescent="0.3">
      <c r="B280" s="29" t="s">
        <v>203</v>
      </c>
      <c r="C280" s="39">
        <f>+SUM(C281:C286)</f>
        <v>122.5</v>
      </c>
      <c r="D280" s="39">
        <f t="shared" ref="D280:N280" si="43">+SUM(D281:D286)</f>
        <v>118.83333333333334</v>
      </c>
      <c r="E280" s="39">
        <f t="shared" si="43"/>
        <v>117.16666666666667</v>
      </c>
      <c r="F280" s="39">
        <f t="shared" si="43"/>
        <v>121.16666666666666</v>
      </c>
      <c r="G280" s="39">
        <f t="shared" si="43"/>
        <v>133.08333333333334</v>
      </c>
      <c r="H280" s="52">
        <f t="shared" si="43"/>
        <v>136.16666666666669</v>
      </c>
      <c r="I280" s="52">
        <f t="shared" si="43"/>
        <v>140.33333333333334</v>
      </c>
      <c r="J280" s="52">
        <f t="shared" si="43"/>
        <v>146.83333333333331</v>
      </c>
      <c r="K280" s="52">
        <f t="shared" si="43"/>
        <v>150.91666666666666</v>
      </c>
      <c r="L280" s="52">
        <f t="shared" si="43"/>
        <v>154.41666666666669</v>
      </c>
      <c r="M280" s="52">
        <f t="shared" si="43"/>
        <v>157</v>
      </c>
      <c r="N280" s="73">
        <f t="shared" si="43"/>
        <v>157</v>
      </c>
    </row>
    <row r="281" spans="2:14" x14ac:dyDescent="0.3">
      <c r="B281" s="3" t="s">
        <v>643</v>
      </c>
      <c r="C281" s="17">
        <v>6.833333333333333</v>
      </c>
      <c r="D281" s="17">
        <v>6.25</v>
      </c>
      <c r="E281" s="17">
        <v>7.666666666666667</v>
      </c>
      <c r="F281" s="17">
        <v>9</v>
      </c>
      <c r="G281" s="17">
        <v>8.4166666666666661</v>
      </c>
      <c r="H281" s="53">
        <v>9.1666666666666661</v>
      </c>
      <c r="I281" s="53">
        <v>11</v>
      </c>
      <c r="J281" s="53">
        <v>11.166666666666666</v>
      </c>
      <c r="K281" s="53">
        <v>10.5</v>
      </c>
      <c r="L281" s="53">
        <v>11</v>
      </c>
      <c r="M281" s="40">
        <v>11</v>
      </c>
      <c r="N281" s="74">
        <v>11</v>
      </c>
    </row>
    <row r="282" spans="2:14" x14ac:dyDescent="0.3">
      <c r="B282" s="3" t="s">
        <v>644</v>
      </c>
      <c r="C282" s="17">
        <v>10.833333333333334</v>
      </c>
      <c r="D282" s="17">
        <v>7.333333333333333</v>
      </c>
      <c r="E282" s="17">
        <v>7</v>
      </c>
      <c r="F282" s="17">
        <v>6.833333333333333</v>
      </c>
      <c r="G282" s="17">
        <v>6.916666666666667</v>
      </c>
      <c r="H282" s="53">
        <v>6.666666666666667</v>
      </c>
      <c r="I282" s="53">
        <v>6</v>
      </c>
      <c r="J282" s="53">
        <v>7.75</v>
      </c>
      <c r="K282" s="53">
        <v>9.4166666666666661</v>
      </c>
      <c r="L282" s="53">
        <v>10</v>
      </c>
      <c r="M282" s="40">
        <v>10</v>
      </c>
      <c r="N282" s="74">
        <v>10</v>
      </c>
    </row>
    <row r="283" spans="2:14" x14ac:dyDescent="0.3">
      <c r="B283" s="3" t="s">
        <v>645</v>
      </c>
      <c r="C283" s="17">
        <v>26.166666666666668</v>
      </c>
      <c r="D283" s="17">
        <v>28.833333333333332</v>
      </c>
      <c r="E283" s="17">
        <v>31.916666666666668</v>
      </c>
      <c r="F283" s="17">
        <v>37.5</v>
      </c>
      <c r="G283" s="17">
        <v>40</v>
      </c>
      <c r="H283" s="53">
        <v>42.583333333333336</v>
      </c>
      <c r="I283" s="53">
        <v>48.75</v>
      </c>
      <c r="J283" s="53">
        <v>50</v>
      </c>
      <c r="K283" s="53">
        <v>47</v>
      </c>
      <c r="L283" s="53">
        <v>45.583333333333336</v>
      </c>
      <c r="M283" s="40">
        <v>44</v>
      </c>
      <c r="N283" s="74">
        <v>44</v>
      </c>
    </row>
    <row r="284" spans="2:14" x14ac:dyDescent="0.3">
      <c r="B284" s="3" t="s">
        <v>381</v>
      </c>
      <c r="C284" s="17">
        <v>13</v>
      </c>
      <c r="D284" s="17">
        <v>12</v>
      </c>
      <c r="E284" s="17">
        <v>11.833333333333334</v>
      </c>
      <c r="F284" s="17">
        <v>12</v>
      </c>
      <c r="G284" s="17">
        <v>14.416666666666666</v>
      </c>
      <c r="H284" s="53">
        <v>15.25</v>
      </c>
      <c r="I284" s="53">
        <v>15</v>
      </c>
      <c r="J284" s="53">
        <v>16.833333333333332</v>
      </c>
      <c r="K284" s="53">
        <v>17.083333333333332</v>
      </c>
      <c r="L284" s="53">
        <v>17.083333333333332</v>
      </c>
      <c r="M284" s="40">
        <v>16</v>
      </c>
      <c r="N284" s="74">
        <v>16</v>
      </c>
    </row>
    <row r="285" spans="2:14" x14ac:dyDescent="0.3">
      <c r="B285" s="3" t="s">
        <v>646</v>
      </c>
      <c r="C285" s="17">
        <v>11.916666666666666</v>
      </c>
      <c r="D285" s="17">
        <v>11.583333333333334</v>
      </c>
      <c r="E285" s="17">
        <v>11.5</v>
      </c>
      <c r="F285" s="17">
        <v>10.916666666666666</v>
      </c>
      <c r="G285" s="17">
        <v>11</v>
      </c>
      <c r="H285" s="53">
        <v>11</v>
      </c>
      <c r="I285" s="53">
        <v>11</v>
      </c>
      <c r="J285" s="53">
        <v>10.416666666666666</v>
      </c>
      <c r="K285" s="53">
        <v>12.916666666666666</v>
      </c>
      <c r="L285" s="53">
        <v>13.5</v>
      </c>
      <c r="M285" s="40">
        <v>18</v>
      </c>
      <c r="N285" s="74">
        <v>18</v>
      </c>
    </row>
    <row r="286" spans="2:14" x14ac:dyDescent="0.3">
      <c r="B286" s="5" t="s">
        <v>382</v>
      </c>
      <c r="C286" s="19">
        <v>53.75</v>
      </c>
      <c r="D286" s="19">
        <v>52.833333333333336</v>
      </c>
      <c r="E286" s="19">
        <v>47.25</v>
      </c>
      <c r="F286" s="19">
        <v>44.916666666666664</v>
      </c>
      <c r="G286" s="19">
        <v>52.333333333333336</v>
      </c>
      <c r="H286" s="54">
        <v>51.5</v>
      </c>
      <c r="I286" s="54">
        <v>48.583333333333336</v>
      </c>
      <c r="J286" s="54">
        <v>50.666666666666664</v>
      </c>
      <c r="K286" s="54">
        <v>54</v>
      </c>
      <c r="L286" s="54">
        <v>57.25</v>
      </c>
      <c r="M286" s="41">
        <v>58</v>
      </c>
      <c r="N286" s="75">
        <v>58</v>
      </c>
    </row>
    <row r="287" spans="2:14" x14ac:dyDescent="0.3">
      <c r="B287" s="29" t="s">
        <v>204</v>
      </c>
      <c r="C287" s="39">
        <f>+SUM(C288:C310)</f>
        <v>1829.75</v>
      </c>
      <c r="D287" s="39">
        <f t="shared" ref="D287:N287" si="44">+SUM(D288:D310)</f>
        <v>1834.8333333333337</v>
      </c>
      <c r="E287" s="39">
        <f t="shared" si="44"/>
        <v>1849.3333333333333</v>
      </c>
      <c r="F287" s="39">
        <f t="shared" si="44"/>
        <v>1863.9166666666665</v>
      </c>
      <c r="G287" s="39">
        <f t="shared" si="44"/>
        <v>1851.2500000000002</v>
      </c>
      <c r="H287" s="52">
        <f t="shared" ref="H287:M287" si="45">+SUM(H288:H310)</f>
        <v>1828.0833333333339</v>
      </c>
      <c r="I287" s="52">
        <f t="shared" si="45"/>
        <v>1844.3333333333335</v>
      </c>
      <c r="J287" s="52">
        <f t="shared" si="45"/>
        <v>1848.583333333333</v>
      </c>
      <c r="K287" s="52">
        <f t="shared" si="45"/>
        <v>1834.1666666666665</v>
      </c>
      <c r="L287" s="52">
        <f t="shared" si="45"/>
        <v>1838.25</v>
      </c>
      <c r="M287" s="52">
        <f t="shared" si="45"/>
        <v>1834</v>
      </c>
      <c r="N287" s="73">
        <f t="shared" si="44"/>
        <v>1834</v>
      </c>
    </row>
    <row r="288" spans="2:14" x14ac:dyDescent="0.3">
      <c r="B288" s="3" t="s">
        <v>647</v>
      </c>
      <c r="C288" s="17">
        <v>30.666666666666668</v>
      </c>
      <c r="D288" s="17">
        <v>33.416666666666664</v>
      </c>
      <c r="E288" s="17">
        <v>31.166666666666668</v>
      </c>
      <c r="F288" s="17">
        <v>30.75</v>
      </c>
      <c r="G288" s="17">
        <v>34.083333333333336</v>
      </c>
      <c r="H288" s="53">
        <v>30.833333333333332</v>
      </c>
      <c r="I288" s="53">
        <v>33.333333333333336</v>
      </c>
      <c r="J288" s="53">
        <v>36.583333333333336</v>
      </c>
      <c r="K288" s="53">
        <v>43.916666666666664</v>
      </c>
      <c r="L288" s="53">
        <v>43.5</v>
      </c>
      <c r="M288" s="40">
        <v>38</v>
      </c>
      <c r="N288" s="74">
        <v>38</v>
      </c>
    </row>
    <row r="289" spans="2:14" x14ac:dyDescent="0.3">
      <c r="B289" s="3" t="s">
        <v>383</v>
      </c>
      <c r="C289" s="17">
        <v>52</v>
      </c>
      <c r="D289" s="17">
        <v>47.583333333333336</v>
      </c>
      <c r="E289" s="17">
        <v>45.5</v>
      </c>
      <c r="F289" s="17">
        <v>46.583333333333336</v>
      </c>
      <c r="G289" s="17">
        <v>46.083333333333336</v>
      </c>
      <c r="H289" s="53">
        <v>49.25</v>
      </c>
      <c r="I289" s="53">
        <v>51.333333333333336</v>
      </c>
      <c r="J289" s="53">
        <v>52.833333333333336</v>
      </c>
      <c r="K289" s="53">
        <v>53.666666666666664</v>
      </c>
      <c r="L289" s="53">
        <v>53.5</v>
      </c>
      <c r="M289" s="40">
        <v>55</v>
      </c>
      <c r="N289" s="74">
        <v>55</v>
      </c>
    </row>
    <row r="290" spans="2:14" x14ac:dyDescent="0.3">
      <c r="B290" s="3" t="s">
        <v>648</v>
      </c>
      <c r="C290" s="17">
        <v>16.416666666666668</v>
      </c>
      <c r="D290" s="17">
        <v>18.25</v>
      </c>
      <c r="E290" s="17">
        <v>19</v>
      </c>
      <c r="F290" s="17">
        <v>19.833333333333332</v>
      </c>
      <c r="G290" s="17">
        <v>20.833333333333332</v>
      </c>
      <c r="H290" s="53">
        <v>20</v>
      </c>
      <c r="I290" s="53">
        <v>21.166666666666668</v>
      </c>
      <c r="J290" s="53">
        <v>24.583333333333332</v>
      </c>
      <c r="K290" s="53">
        <v>33.166666666666664</v>
      </c>
      <c r="L290" s="53">
        <v>33.916666666666664</v>
      </c>
      <c r="M290" s="40">
        <v>31</v>
      </c>
      <c r="N290" s="74">
        <v>31</v>
      </c>
    </row>
    <row r="291" spans="2:14" x14ac:dyDescent="0.3">
      <c r="B291" s="3" t="s">
        <v>384</v>
      </c>
      <c r="C291" s="17">
        <v>530.75</v>
      </c>
      <c r="D291" s="17">
        <v>540.83333333333337</v>
      </c>
      <c r="E291" s="17">
        <v>545.33333333333337</v>
      </c>
      <c r="F291" s="17">
        <v>537.91666666666663</v>
      </c>
      <c r="G291" s="17">
        <v>531.33333333333337</v>
      </c>
      <c r="H291" s="53">
        <v>523.83333333333337</v>
      </c>
      <c r="I291" s="53">
        <v>524.16666666666663</v>
      </c>
      <c r="J291" s="53">
        <v>522</v>
      </c>
      <c r="K291" s="53">
        <v>523.91666666666663</v>
      </c>
      <c r="L291" s="53">
        <v>530.75</v>
      </c>
      <c r="M291" s="40">
        <v>538</v>
      </c>
      <c r="N291" s="74">
        <v>538</v>
      </c>
    </row>
    <row r="292" spans="2:14" x14ac:dyDescent="0.3">
      <c r="B292" s="3" t="s">
        <v>649</v>
      </c>
      <c r="C292" s="17">
        <v>52.916666666666664</v>
      </c>
      <c r="D292" s="17">
        <v>36.333333333333336</v>
      </c>
      <c r="E292" s="17">
        <v>43.75</v>
      </c>
      <c r="F292" s="17">
        <v>42.083333333333336</v>
      </c>
      <c r="G292" s="17">
        <v>29.583333333333332</v>
      </c>
      <c r="H292" s="53">
        <v>24.166666666666668</v>
      </c>
      <c r="I292" s="53">
        <v>22.75</v>
      </c>
      <c r="J292" s="53">
        <v>20.083333333333332</v>
      </c>
      <c r="K292" s="53">
        <v>18.083333333333332</v>
      </c>
      <c r="L292" s="53">
        <v>17.333333333333332</v>
      </c>
      <c r="M292" s="40">
        <v>18</v>
      </c>
      <c r="N292" s="74">
        <v>18</v>
      </c>
    </row>
    <row r="293" spans="2:14" x14ac:dyDescent="0.3">
      <c r="B293" s="3" t="s">
        <v>385</v>
      </c>
      <c r="C293" s="17">
        <v>163.75</v>
      </c>
      <c r="D293" s="17">
        <v>159.16666666666666</v>
      </c>
      <c r="E293" s="17">
        <v>155.33333333333334</v>
      </c>
      <c r="F293" s="17">
        <v>157.5</v>
      </c>
      <c r="G293" s="17">
        <v>155.5</v>
      </c>
      <c r="H293" s="53">
        <v>149.58333333333334</v>
      </c>
      <c r="I293" s="53">
        <v>148.83333333333334</v>
      </c>
      <c r="J293" s="53">
        <v>150.91666666666666</v>
      </c>
      <c r="K293" s="53">
        <v>148.41666666666666</v>
      </c>
      <c r="L293" s="53">
        <v>132.75</v>
      </c>
      <c r="M293" s="40">
        <v>129</v>
      </c>
      <c r="N293" s="74">
        <v>129</v>
      </c>
    </row>
    <row r="294" spans="2:14" x14ac:dyDescent="0.3">
      <c r="B294" s="3" t="s">
        <v>386</v>
      </c>
      <c r="C294" s="17">
        <v>16</v>
      </c>
      <c r="D294" s="17">
        <v>14.916666666666666</v>
      </c>
      <c r="E294" s="17">
        <v>15.666666666666666</v>
      </c>
      <c r="F294" s="17">
        <v>16.75</v>
      </c>
      <c r="G294" s="17">
        <v>18</v>
      </c>
      <c r="H294" s="53">
        <v>16.833333333333332</v>
      </c>
      <c r="I294" s="53">
        <v>17.333333333333332</v>
      </c>
      <c r="J294" s="53">
        <v>14.333333333333334</v>
      </c>
      <c r="K294" s="53">
        <v>14.583333333333334</v>
      </c>
      <c r="L294" s="53">
        <v>17.333333333333332</v>
      </c>
      <c r="M294" s="40">
        <v>17</v>
      </c>
      <c r="N294" s="74">
        <v>17</v>
      </c>
    </row>
    <row r="295" spans="2:14" x14ac:dyDescent="0.3">
      <c r="B295" s="3" t="s">
        <v>387</v>
      </c>
      <c r="C295" s="17">
        <v>32.833333333333336</v>
      </c>
      <c r="D295" s="17">
        <v>35.166666666666664</v>
      </c>
      <c r="E295" s="17">
        <v>34.75</v>
      </c>
      <c r="F295" s="17">
        <v>32.25</v>
      </c>
      <c r="G295" s="17">
        <v>31.416666666666668</v>
      </c>
      <c r="H295" s="53">
        <v>28.666666666666668</v>
      </c>
      <c r="I295" s="53">
        <v>26.25</v>
      </c>
      <c r="J295" s="53">
        <v>25</v>
      </c>
      <c r="K295" s="53">
        <v>25.083333333333332</v>
      </c>
      <c r="L295" s="53">
        <v>24.416666666666668</v>
      </c>
      <c r="M295" s="40">
        <v>24</v>
      </c>
      <c r="N295" s="74">
        <v>24</v>
      </c>
    </row>
    <row r="296" spans="2:14" x14ac:dyDescent="0.3">
      <c r="B296" s="3" t="s">
        <v>388</v>
      </c>
      <c r="C296" s="17">
        <v>24.583333333333332</v>
      </c>
      <c r="D296" s="17">
        <v>25</v>
      </c>
      <c r="E296" s="17">
        <v>25.583333333333332</v>
      </c>
      <c r="F296" s="17">
        <v>25.75</v>
      </c>
      <c r="G296" s="17">
        <v>26</v>
      </c>
      <c r="H296" s="53">
        <v>24.083333333333332</v>
      </c>
      <c r="I296" s="53">
        <v>21.75</v>
      </c>
      <c r="J296" s="53">
        <v>23.333333333333332</v>
      </c>
      <c r="K296" s="53">
        <v>23</v>
      </c>
      <c r="L296" s="53">
        <v>22</v>
      </c>
      <c r="M296" s="40">
        <v>21</v>
      </c>
      <c r="N296" s="74">
        <v>21</v>
      </c>
    </row>
    <row r="297" spans="2:14" x14ac:dyDescent="0.3">
      <c r="B297" s="3" t="s">
        <v>650</v>
      </c>
      <c r="C297" s="17">
        <v>37.5</v>
      </c>
      <c r="D297" s="17">
        <v>40.333333333333336</v>
      </c>
      <c r="E297" s="17">
        <v>51.416666666666664</v>
      </c>
      <c r="F297" s="17">
        <v>57.916666666666664</v>
      </c>
      <c r="G297" s="17">
        <v>57.166666666666664</v>
      </c>
      <c r="H297" s="53">
        <v>59.333333333333336</v>
      </c>
      <c r="I297" s="53">
        <v>58.666666666666664</v>
      </c>
      <c r="J297" s="53">
        <v>57.916666666666664</v>
      </c>
      <c r="K297" s="53">
        <v>63.166666666666664</v>
      </c>
      <c r="L297" s="53">
        <v>64.166666666666671</v>
      </c>
      <c r="M297" s="40">
        <v>64</v>
      </c>
      <c r="N297" s="74">
        <v>64</v>
      </c>
    </row>
    <row r="298" spans="2:14" x14ac:dyDescent="0.3">
      <c r="B298" s="3" t="s">
        <v>389</v>
      </c>
      <c r="C298" s="17">
        <v>145</v>
      </c>
      <c r="D298" s="17">
        <v>148.16666666666666</v>
      </c>
      <c r="E298" s="17">
        <v>151.91666666666666</v>
      </c>
      <c r="F298" s="17">
        <v>151.08333333333334</v>
      </c>
      <c r="G298" s="17">
        <v>153.75</v>
      </c>
      <c r="H298" s="53">
        <v>162.5</v>
      </c>
      <c r="I298" s="53">
        <v>168.91666666666666</v>
      </c>
      <c r="J298" s="53">
        <v>174.91666666666666</v>
      </c>
      <c r="K298" s="53">
        <v>177.41666666666666</v>
      </c>
      <c r="L298" s="53">
        <v>179</v>
      </c>
      <c r="M298" s="40">
        <v>177</v>
      </c>
      <c r="N298" s="74">
        <v>177</v>
      </c>
    </row>
    <row r="299" spans="2:14" x14ac:dyDescent="0.3">
      <c r="B299" s="3" t="s">
        <v>390</v>
      </c>
      <c r="C299" s="17">
        <v>78.25</v>
      </c>
      <c r="D299" s="17">
        <v>77.666666666666671</v>
      </c>
      <c r="E299" s="17">
        <v>77.583333333333329</v>
      </c>
      <c r="F299" s="17">
        <v>74.75</v>
      </c>
      <c r="G299" s="17">
        <v>73.333333333333329</v>
      </c>
      <c r="H299" s="53">
        <v>75.416666666666671</v>
      </c>
      <c r="I299" s="53">
        <v>80.666666666666671</v>
      </c>
      <c r="J299" s="53">
        <v>85.333333333333329</v>
      </c>
      <c r="K299" s="53">
        <v>83.75</v>
      </c>
      <c r="L299" s="53">
        <v>84.666666666666671</v>
      </c>
      <c r="M299" s="40">
        <v>85</v>
      </c>
      <c r="N299" s="74">
        <v>85</v>
      </c>
    </row>
    <row r="300" spans="2:14" x14ac:dyDescent="0.3">
      <c r="B300" s="3" t="s">
        <v>651</v>
      </c>
      <c r="C300" s="17">
        <v>38.333333333333336</v>
      </c>
      <c r="D300" s="17">
        <v>36.5</v>
      </c>
      <c r="E300" s="17">
        <v>38.916666666666664</v>
      </c>
      <c r="F300" s="17">
        <v>42.416666666666664</v>
      </c>
      <c r="G300" s="17">
        <v>45.833333333333336</v>
      </c>
      <c r="H300" s="53">
        <v>39</v>
      </c>
      <c r="I300" s="53">
        <v>36.333333333333336</v>
      </c>
      <c r="J300" s="53">
        <v>34.833333333333336</v>
      </c>
      <c r="K300" s="53">
        <v>36.083333333333336</v>
      </c>
      <c r="L300" s="53">
        <v>35.333333333333336</v>
      </c>
      <c r="M300" s="40">
        <v>42</v>
      </c>
      <c r="N300" s="74">
        <v>42</v>
      </c>
    </row>
    <row r="301" spans="2:14" x14ac:dyDescent="0.3">
      <c r="B301" s="3" t="s">
        <v>391</v>
      </c>
      <c r="C301" s="17">
        <v>114.5</v>
      </c>
      <c r="D301" s="17">
        <v>136.66666666666666</v>
      </c>
      <c r="E301" s="17">
        <v>130.83333333333334</v>
      </c>
      <c r="F301" s="17">
        <v>127.16666666666667</v>
      </c>
      <c r="G301" s="17">
        <v>128.08333333333334</v>
      </c>
      <c r="H301" s="53">
        <v>123.91666666666667</v>
      </c>
      <c r="I301" s="53">
        <v>123.41666666666667</v>
      </c>
      <c r="J301" s="53">
        <v>125</v>
      </c>
      <c r="K301" s="53">
        <v>125.08333333333333</v>
      </c>
      <c r="L301" s="53">
        <v>117.5</v>
      </c>
      <c r="M301" s="40">
        <v>119</v>
      </c>
      <c r="N301" s="74">
        <v>119</v>
      </c>
    </row>
    <row r="302" spans="2:14" x14ac:dyDescent="0.3">
      <c r="B302" s="3" t="s">
        <v>392</v>
      </c>
      <c r="C302" s="17">
        <v>52.916666666666664</v>
      </c>
      <c r="D302" s="17">
        <v>52.166666666666664</v>
      </c>
      <c r="E302" s="17">
        <v>45.25</v>
      </c>
      <c r="F302" s="17">
        <v>46.5</v>
      </c>
      <c r="G302" s="17">
        <v>46.5</v>
      </c>
      <c r="H302" s="53">
        <v>50</v>
      </c>
      <c r="I302" s="53">
        <v>54</v>
      </c>
      <c r="J302" s="53">
        <v>53</v>
      </c>
      <c r="K302" s="53">
        <v>49.083333333333336</v>
      </c>
      <c r="L302" s="53">
        <v>48.833333333333336</v>
      </c>
      <c r="M302" s="40">
        <v>47</v>
      </c>
      <c r="N302" s="74">
        <v>47</v>
      </c>
    </row>
    <row r="303" spans="2:14" x14ac:dyDescent="0.3">
      <c r="B303" s="3" t="s">
        <v>393</v>
      </c>
      <c r="C303" s="17">
        <v>81.25</v>
      </c>
      <c r="D303" s="17">
        <v>75.5</v>
      </c>
      <c r="E303" s="17">
        <v>76.833333333333329</v>
      </c>
      <c r="F303" s="17">
        <v>80.833333333333329</v>
      </c>
      <c r="G303" s="17">
        <v>80.916666666666671</v>
      </c>
      <c r="H303" s="53">
        <v>79.916666666666671</v>
      </c>
      <c r="I303" s="53">
        <v>77.666666666666671</v>
      </c>
      <c r="J303" s="53">
        <v>77.833333333333329</v>
      </c>
      <c r="K303" s="53">
        <v>82</v>
      </c>
      <c r="L303" s="53">
        <v>80.916666666666671</v>
      </c>
      <c r="M303" s="40">
        <v>85</v>
      </c>
      <c r="N303" s="74">
        <v>85</v>
      </c>
    </row>
    <row r="304" spans="2:14" x14ac:dyDescent="0.3">
      <c r="B304" s="3" t="s">
        <v>394</v>
      </c>
      <c r="C304" s="17">
        <v>100.66666666666667</v>
      </c>
      <c r="D304" s="17">
        <v>97.333333333333329</v>
      </c>
      <c r="E304" s="17">
        <v>96.083333333333329</v>
      </c>
      <c r="F304" s="17">
        <v>97.583333333333329</v>
      </c>
      <c r="G304" s="17">
        <v>96.25</v>
      </c>
      <c r="H304" s="53">
        <v>97.916666666666671</v>
      </c>
      <c r="I304" s="53">
        <v>99.416666666666671</v>
      </c>
      <c r="J304" s="53">
        <v>85.916666666666671</v>
      </c>
      <c r="K304" s="53">
        <v>43.833333333333336</v>
      </c>
      <c r="L304" s="53">
        <v>44.416666666666664</v>
      </c>
      <c r="M304" s="40">
        <v>47</v>
      </c>
      <c r="N304" s="74">
        <v>47</v>
      </c>
    </row>
    <row r="305" spans="2:14" x14ac:dyDescent="0.3">
      <c r="B305" s="3" t="s">
        <v>395</v>
      </c>
      <c r="C305" s="17">
        <v>50.75</v>
      </c>
      <c r="D305" s="17">
        <v>54.583333333333336</v>
      </c>
      <c r="E305" s="17">
        <v>57.5</v>
      </c>
      <c r="F305" s="17">
        <v>59.916666666666664</v>
      </c>
      <c r="G305" s="17">
        <v>58.166666666666664</v>
      </c>
      <c r="H305" s="53">
        <v>58.166666666666664</v>
      </c>
      <c r="I305" s="53">
        <v>63.5</v>
      </c>
      <c r="J305" s="53">
        <v>68.083333333333329</v>
      </c>
      <c r="K305" s="53">
        <v>74</v>
      </c>
      <c r="L305" s="53">
        <v>72</v>
      </c>
      <c r="M305" s="40">
        <v>68</v>
      </c>
      <c r="N305" s="74">
        <v>68</v>
      </c>
    </row>
    <row r="306" spans="2:14" x14ac:dyDescent="0.3">
      <c r="B306" s="3" t="s">
        <v>652</v>
      </c>
      <c r="C306" s="17">
        <v>28.083333333333332</v>
      </c>
      <c r="D306" s="17">
        <v>30.5</v>
      </c>
      <c r="E306" s="17">
        <v>28.333333333333332</v>
      </c>
      <c r="F306" s="17">
        <v>35.666666666666664</v>
      </c>
      <c r="G306" s="17">
        <v>36.166666666666664</v>
      </c>
      <c r="H306" s="53">
        <v>36.416666666666664</v>
      </c>
      <c r="I306" s="53">
        <v>35</v>
      </c>
      <c r="J306" s="53">
        <v>34.416666666666664</v>
      </c>
      <c r="K306" s="53">
        <v>38.5</v>
      </c>
      <c r="L306" s="53">
        <v>43.5</v>
      </c>
      <c r="M306" s="40">
        <v>45</v>
      </c>
      <c r="N306" s="74">
        <v>45</v>
      </c>
    </row>
    <row r="307" spans="2:14" x14ac:dyDescent="0.3">
      <c r="B307" s="3" t="s">
        <v>396</v>
      </c>
      <c r="C307" s="17">
        <v>25.083333333333332</v>
      </c>
      <c r="D307" s="17">
        <v>23.666666666666668</v>
      </c>
      <c r="E307" s="17">
        <v>20.25</v>
      </c>
      <c r="F307" s="17">
        <v>19.833333333333332</v>
      </c>
      <c r="G307" s="17">
        <v>22</v>
      </c>
      <c r="H307" s="53">
        <v>22.583333333333332</v>
      </c>
      <c r="I307" s="53">
        <v>19.75</v>
      </c>
      <c r="J307" s="53">
        <v>20.583333333333332</v>
      </c>
      <c r="K307" s="53">
        <v>21.166666666666668</v>
      </c>
      <c r="L307" s="53">
        <v>21.916666666666668</v>
      </c>
      <c r="M307" s="40">
        <v>21</v>
      </c>
      <c r="N307" s="74">
        <v>21</v>
      </c>
    </row>
    <row r="308" spans="2:14" x14ac:dyDescent="0.3">
      <c r="B308" s="3" t="s">
        <v>397</v>
      </c>
      <c r="C308" s="17">
        <v>56.166666666666664</v>
      </c>
      <c r="D308" s="17">
        <v>54.416666666666664</v>
      </c>
      <c r="E308" s="17">
        <v>56</v>
      </c>
      <c r="F308" s="17">
        <v>59.083333333333336</v>
      </c>
      <c r="G308" s="17">
        <v>58.916666666666664</v>
      </c>
      <c r="H308" s="53">
        <v>59.916666666666664</v>
      </c>
      <c r="I308" s="53">
        <v>65.083333333333329</v>
      </c>
      <c r="J308" s="53">
        <v>70.833333333333329</v>
      </c>
      <c r="K308" s="53">
        <v>72.166666666666671</v>
      </c>
      <c r="L308" s="53">
        <v>74.166666666666671</v>
      </c>
      <c r="M308" s="40">
        <v>71</v>
      </c>
      <c r="N308" s="74">
        <v>71</v>
      </c>
    </row>
    <row r="309" spans="2:14" x14ac:dyDescent="0.3">
      <c r="B309" s="3" t="s">
        <v>653</v>
      </c>
      <c r="C309" s="17">
        <v>54</v>
      </c>
      <c r="D309" s="17">
        <v>53.416666666666664</v>
      </c>
      <c r="E309" s="17">
        <v>53.416666666666664</v>
      </c>
      <c r="F309" s="17">
        <v>55.333333333333336</v>
      </c>
      <c r="G309" s="17">
        <v>54.916666666666664</v>
      </c>
      <c r="H309" s="53">
        <v>52.916666666666664</v>
      </c>
      <c r="I309" s="53">
        <v>54.166666666666664</v>
      </c>
      <c r="J309" s="53">
        <v>53.083333333333336</v>
      </c>
      <c r="K309" s="53">
        <v>46.333333333333336</v>
      </c>
      <c r="L309" s="53">
        <v>58.333333333333336</v>
      </c>
      <c r="M309" s="40">
        <v>54</v>
      </c>
      <c r="N309" s="74">
        <v>54</v>
      </c>
    </row>
    <row r="310" spans="2:14" x14ac:dyDescent="0.3">
      <c r="B310" s="5" t="s">
        <v>654</v>
      </c>
      <c r="C310" s="19">
        <v>47.333333333333336</v>
      </c>
      <c r="D310" s="19">
        <v>43.25</v>
      </c>
      <c r="E310" s="19">
        <v>48.916666666666664</v>
      </c>
      <c r="F310" s="19">
        <v>46.416666666666664</v>
      </c>
      <c r="G310" s="19">
        <v>46.416666666666664</v>
      </c>
      <c r="H310" s="54">
        <v>42.833333333333336</v>
      </c>
      <c r="I310" s="54">
        <v>40.833333333333336</v>
      </c>
      <c r="J310" s="54">
        <v>37.166666666666664</v>
      </c>
      <c r="K310" s="54">
        <v>37.75</v>
      </c>
      <c r="L310" s="54">
        <v>38</v>
      </c>
      <c r="M310" s="41">
        <v>38</v>
      </c>
      <c r="N310" s="75">
        <v>38</v>
      </c>
    </row>
    <row r="314" spans="2:14" ht="18" x14ac:dyDescent="0.35">
      <c r="B314" s="7" t="s">
        <v>693</v>
      </c>
    </row>
    <row r="317" spans="2:14" x14ac:dyDescent="0.3">
      <c r="B317" s="27" t="s">
        <v>575</v>
      </c>
      <c r="C317" s="28">
        <v>2015</v>
      </c>
      <c r="D317" s="28" t="s">
        <v>205</v>
      </c>
      <c r="E317" s="28" t="s">
        <v>206</v>
      </c>
      <c r="F317" s="28">
        <v>2018</v>
      </c>
      <c r="G317" s="28" t="s">
        <v>207</v>
      </c>
      <c r="H317" s="46" t="s">
        <v>208</v>
      </c>
      <c r="I317" s="46" t="s">
        <v>660</v>
      </c>
      <c r="J317" s="46" t="s">
        <v>672</v>
      </c>
      <c r="K317" s="46" t="s">
        <v>674</v>
      </c>
      <c r="L317" s="28" t="s">
        <v>689</v>
      </c>
      <c r="M317" s="70" t="s">
        <v>708</v>
      </c>
      <c r="N317" s="72">
        <v>45658</v>
      </c>
    </row>
    <row r="318" spans="2:14" x14ac:dyDescent="0.3">
      <c r="B318" s="29" t="s">
        <v>402</v>
      </c>
      <c r="C318" s="39">
        <f t="shared" ref="C318:L318" si="46">+SUM(C494,C490,C484,C479,C475,C462,C453,C449,C441,C436,C425,C407,C398,C392,C388,C381,C373,C369,C364,C356,C350,C337,C332,C319)</f>
        <v>1028.7045454545453</v>
      </c>
      <c r="D318" s="39">
        <f t="shared" si="46"/>
        <v>1026.75</v>
      </c>
      <c r="E318" s="39">
        <f t="shared" si="46"/>
        <v>1058.5</v>
      </c>
      <c r="F318" s="39">
        <f t="shared" si="46"/>
        <v>1089.4166666666665</v>
      </c>
      <c r="G318" s="39">
        <f t="shared" si="46"/>
        <v>1113</v>
      </c>
      <c r="H318" s="52">
        <f t="shared" si="46"/>
        <v>1117.416666666667</v>
      </c>
      <c r="I318" s="52">
        <f t="shared" si="46"/>
        <v>1145.75</v>
      </c>
      <c r="J318" s="52">
        <f t="shared" si="46"/>
        <v>1145.75</v>
      </c>
      <c r="K318" s="52">
        <f t="shared" si="46"/>
        <v>1171.1666666666667</v>
      </c>
      <c r="L318" s="39">
        <f t="shared" si="46"/>
        <v>1077.2045454545457</v>
      </c>
      <c r="M318" s="39">
        <f t="shared" ref="M318:N318" si="47">+SUM(M494,M490,M484,M479,M475,M462,M453,M449,M441,M436,M425,M407,M398,M392,M388,M381,M373,M369,M364,M356,M350,M337,M332,M319)</f>
        <v>1061</v>
      </c>
      <c r="N318" s="73">
        <f t="shared" si="47"/>
        <v>1061</v>
      </c>
    </row>
    <row r="319" spans="2:14" x14ac:dyDescent="0.3">
      <c r="B319" s="29" t="s">
        <v>180</v>
      </c>
      <c r="C319" s="39">
        <f t="shared" ref="C319:L319" si="48">+SUM(C320:C331)</f>
        <v>117.33333333333333</v>
      </c>
      <c r="D319" s="39">
        <f t="shared" si="48"/>
        <v>117.91666666666667</v>
      </c>
      <c r="E319" s="39">
        <f t="shared" si="48"/>
        <v>120.83333333333334</v>
      </c>
      <c r="F319" s="39">
        <f t="shared" si="48"/>
        <v>130.08333333333334</v>
      </c>
      <c r="G319" s="39">
        <f t="shared" si="48"/>
        <v>111.75000000000001</v>
      </c>
      <c r="H319" s="52">
        <f t="shared" si="48"/>
        <v>116.75000000000001</v>
      </c>
      <c r="I319" s="52">
        <f t="shared" si="48"/>
        <v>116.25000000000001</v>
      </c>
      <c r="J319" s="52">
        <f t="shared" si="48"/>
        <v>119.91666666666667</v>
      </c>
      <c r="K319" s="52">
        <f t="shared" si="48"/>
        <v>123.91666666666667</v>
      </c>
      <c r="L319" s="39">
        <f t="shared" si="48"/>
        <v>113.41666666666666</v>
      </c>
      <c r="M319" s="39">
        <f t="shared" ref="M319:N319" si="49">+SUM(M320:M331)</f>
        <v>112</v>
      </c>
      <c r="N319" s="73">
        <f t="shared" si="49"/>
        <v>112</v>
      </c>
    </row>
    <row r="320" spans="2:14" x14ac:dyDescent="0.3">
      <c r="B320" s="3" t="s">
        <v>403</v>
      </c>
      <c r="C320" s="17">
        <v>6.083333333333333</v>
      </c>
      <c r="D320" s="17">
        <v>5</v>
      </c>
      <c r="E320" s="17">
        <v>6.666666666666667</v>
      </c>
      <c r="F320" s="17">
        <v>7.083333333333333</v>
      </c>
      <c r="G320" s="17">
        <v>8.5833333333333339</v>
      </c>
      <c r="H320" s="53">
        <v>14.666666666666666</v>
      </c>
      <c r="I320" s="53">
        <v>16.916666666666668</v>
      </c>
      <c r="J320" s="53">
        <v>17.583333333333332</v>
      </c>
      <c r="K320" s="53">
        <v>16.333333333333332</v>
      </c>
      <c r="L320" s="17">
        <v>12.5</v>
      </c>
      <c r="M320" s="61">
        <v>12</v>
      </c>
      <c r="N320" s="74">
        <v>12</v>
      </c>
    </row>
    <row r="321" spans="2:14" x14ac:dyDescent="0.3">
      <c r="B321" s="3" t="s">
        <v>404</v>
      </c>
      <c r="C321" s="17">
        <v>7</v>
      </c>
      <c r="D321" s="17">
        <v>8</v>
      </c>
      <c r="E321" s="17">
        <v>8</v>
      </c>
      <c r="F321" s="17">
        <v>8</v>
      </c>
      <c r="G321" s="17">
        <v>7.666666666666667</v>
      </c>
      <c r="H321" s="53">
        <v>8</v>
      </c>
      <c r="I321" s="53">
        <v>7.666666666666667</v>
      </c>
      <c r="J321" s="53">
        <v>5.416666666666667</v>
      </c>
      <c r="K321" s="53">
        <v>4</v>
      </c>
      <c r="L321" s="17">
        <v>4</v>
      </c>
      <c r="M321" s="61">
        <v>4</v>
      </c>
      <c r="N321" s="74">
        <v>4</v>
      </c>
    </row>
    <row r="322" spans="2:14" x14ac:dyDescent="0.3">
      <c r="B322" s="3" t="s">
        <v>405</v>
      </c>
      <c r="C322" s="17">
        <v>4.083333333333333</v>
      </c>
      <c r="D322" s="17">
        <v>4.333333333333333</v>
      </c>
      <c r="E322" s="17">
        <v>5</v>
      </c>
      <c r="F322" s="17">
        <v>6.166666666666667</v>
      </c>
      <c r="G322" s="17">
        <v>5.916666666666667</v>
      </c>
      <c r="H322" s="53">
        <v>5.25</v>
      </c>
      <c r="I322" s="53">
        <v>6</v>
      </c>
      <c r="J322" s="53">
        <v>6</v>
      </c>
      <c r="K322" s="53">
        <v>6.416666666666667</v>
      </c>
      <c r="L322" s="17">
        <v>7.833333333333333</v>
      </c>
      <c r="M322" s="61">
        <v>8</v>
      </c>
      <c r="N322" s="74">
        <v>8</v>
      </c>
    </row>
    <row r="323" spans="2:14" x14ac:dyDescent="0.3">
      <c r="B323" s="3" t="s">
        <v>406</v>
      </c>
      <c r="C323" s="17">
        <v>33.666666666666664</v>
      </c>
      <c r="D323" s="17">
        <v>35.083333333333336</v>
      </c>
      <c r="E323" s="17">
        <v>34.333333333333336</v>
      </c>
      <c r="F323" s="17">
        <v>42.5</v>
      </c>
      <c r="G323" s="17">
        <v>42.25</v>
      </c>
      <c r="H323" s="53">
        <v>41.333333333333336</v>
      </c>
      <c r="I323" s="53">
        <v>38.833333333333336</v>
      </c>
      <c r="J323" s="53">
        <v>44.75</v>
      </c>
      <c r="K323" s="53">
        <v>47.5</v>
      </c>
      <c r="L323" s="17">
        <v>42.083333333333336</v>
      </c>
      <c r="M323" s="61">
        <v>41</v>
      </c>
      <c r="N323" s="74">
        <v>41</v>
      </c>
    </row>
    <row r="324" spans="2:14" x14ac:dyDescent="0.3">
      <c r="B324" s="3" t="s">
        <v>407</v>
      </c>
      <c r="C324" s="17">
        <v>5.25</v>
      </c>
      <c r="D324" s="17">
        <v>6</v>
      </c>
      <c r="E324" s="17">
        <v>4.583333333333333</v>
      </c>
      <c r="F324" s="17">
        <v>4.666666666666667</v>
      </c>
      <c r="G324" s="17">
        <v>3.9166666666666665</v>
      </c>
      <c r="H324" s="53">
        <v>4</v>
      </c>
      <c r="I324" s="53">
        <v>3.9166666666666665</v>
      </c>
      <c r="J324" s="53">
        <v>3</v>
      </c>
      <c r="K324" s="53">
        <v>3</v>
      </c>
      <c r="L324" s="17">
        <v>2.8333333333333335</v>
      </c>
      <c r="M324" s="61">
        <v>2</v>
      </c>
      <c r="N324" s="74">
        <v>2</v>
      </c>
    </row>
    <row r="325" spans="2:14" x14ac:dyDescent="0.3">
      <c r="B325" s="3" t="s">
        <v>408</v>
      </c>
      <c r="C325" s="17">
        <v>10.666666666666666</v>
      </c>
      <c r="D325" s="17">
        <v>7.833333333333333</v>
      </c>
      <c r="E325" s="17">
        <v>7</v>
      </c>
      <c r="F325" s="17">
        <v>7</v>
      </c>
      <c r="G325" s="17">
        <v>9.25</v>
      </c>
      <c r="H325" s="53">
        <v>9.1666666666666661</v>
      </c>
      <c r="I325" s="53">
        <v>8</v>
      </c>
      <c r="J325" s="53">
        <v>7.25</v>
      </c>
      <c r="K325" s="53">
        <v>7</v>
      </c>
      <c r="L325" s="17">
        <v>7</v>
      </c>
      <c r="M325" s="61">
        <v>7</v>
      </c>
      <c r="N325" s="74">
        <v>7</v>
      </c>
    </row>
    <row r="326" spans="2:14" x14ac:dyDescent="0.3">
      <c r="B326" s="3" t="s">
        <v>409</v>
      </c>
      <c r="C326" s="17">
        <v>9.25</v>
      </c>
      <c r="D326" s="17">
        <v>11.083333333333334</v>
      </c>
      <c r="E326" s="17">
        <v>10.75</v>
      </c>
      <c r="F326" s="17">
        <v>9.3333333333333339</v>
      </c>
      <c r="G326" s="17">
        <v>8.1666666666666661</v>
      </c>
      <c r="H326" s="53">
        <v>8</v>
      </c>
      <c r="I326" s="53">
        <v>8</v>
      </c>
      <c r="J326" s="53">
        <v>8</v>
      </c>
      <c r="K326" s="53">
        <v>8</v>
      </c>
      <c r="L326" s="17">
        <v>6.166666666666667</v>
      </c>
      <c r="M326" s="61">
        <v>6</v>
      </c>
      <c r="N326" s="74">
        <v>6</v>
      </c>
    </row>
    <row r="327" spans="2:14" x14ac:dyDescent="0.3">
      <c r="B327" s="3" t="s">
        <v>411</v>
      </c>
      <c r="C327" s="17">
        <v>4</v>
      </c>
      <c r="D327" s="17">
        <v>4</v>
      </c>
      <c r="E327" s="17">
        <v>4</v>
      </c>
      <c r="F327" s="17">
        <v>4</v>
      </c>
      <c r="G327" s="17">
        <v>4</v>
      </c>
      <c r="H327" s="53">
        <v>4</v>
      </c>
      <c r="I327" s="53">
        <v>4</v>
      </c>
      <c r="J327" s="53">
        <v>5.083333333333333</v>
      </c>
      <c r="K327" s="53">
        <v>7</v>
      </c>
      <c r="L327" s="17">
        <v>6.833333333333333</v>
      </c>
      <c r="M327" s="61">
        <v>6</v>
      </c>
      <c r="N327" s="74">
        <v>6</v>
      </c>
    </row>
    <row r="328" spans="2:14" x14ac:dyDescent="0.3">
      <c r="B328" s="3" t="s">
        <v>413</v>
      </c>
      <c r="C328" s="17">
        <v>8</v>
      </c>
      <c r="D328" s="17">
        <v>8</v>
      </c>
      <c r="E328" s="17">
        <v>8.25</v>
      </c>
      <c r="F328" s="17">
        <v>8.5</v>
      </c>
      <c r="G328" s="17">
        <v>9</v>
      </c>
      <c r="H328" s="53">
        <v>7.166666666666667</v>
      </c>
      <c r="I328" s="53">
        <v>7.666666666666667</v>
      </c>
      <c r="J328" s="53">
        <v>8.1666666666666661</v>
      </c>
      <c r="K328" s="53">
        <v>8.5</v>
      </c>
      <c r="L328" s="17">
        <v>7.583333333333333</v>
      </c>
      <c r="M328" s="61">
        <v>9</v>
      </c>
      <c r="N328" s="74">
        <v>9</v>
      </c>
    </row>
    <row r="329" spans="2:14" x14ac:dyDescent="0.3">
      <c r="B329" s="3" t="s">
        <v>414</v>
      </c>
      <c r="C329" s="17">
        <v>4</v>
      </c>
      <c r="D329" s="17">
        <v>4.416666666666667</v>
      </c>
      <c r="E329" s="17">
        <v>4.833333333333333</v>
      </c>
      <c r="F329" s="17">
        <v>3.6666666666666665</v>
      </c>
      <c r="G329" s="17">
        <v>3.3333333333333335</v>
      </c>
      <c r="H329" s="53">
        <v>5</v>
      </c>
      <c r="I329" s="53">
        <v>5</v>
      </c>
      <c r="J329" s="53">
        <v>4.666666666666667</v>
      </c>
      <c r="K329" s="53">
        <v>5.416666666666667</v>
      </c>
      <c r="L329" s="17">
        <v>7.333333333333333</v>
      </c>
      <c r="M329" s="61">
        <v>7</v>
      </c>
      <c r="N329" s="74">
        <v>7</v>
      </c>
    </row>
    <row r="330" spans="2:14" x14ac:dyDescent="0.3">
      <c r="B330" s="3" t="s">
        <v>415</v>
      </c>
      <c r="C330" s="17">
        <v>18.833333333333332</v>
      </c>
      <c r="D330" s="17">
        <v>19.75</v>
      </c>
      <c r="E330" s="17">
        <v>22.5</v>
      </c>
      <c r="F330" s="17">
        <v>25.083333333333332</v>
      </c>
      <c r="G330" s="17">
        <v>5.75</v>
      </c>
      <c r="H330" s="53">
        <v>7.166666666666667</v>
      </c>
      <c r="I330" s="53">
        <v>7.25</v>
      </c>
      <c r="J330" s="53">
        <v>7</v>
      </c>
      <c r="K330" s="53">
        <v>6.833333333333333</v>
      </c>
      <c r="L330" s="17">
        <v>5.166666666666667</v>
      </c>
      <c r="M330" s="61">
        <v>6</v>
      </c>
      <c r="N330" s="74">
        <v>6</v>
      </c>
    </row>
    <row r="331" spans="2:14" x14ac:dyDescent="0.3">
      <c r="B331" s="3" t="s">
        <v>417</v>
      </c>
      <c r="C331" s="17">
        <v>6.5</v>
      </c>
      <c r="D331" s="17">
        <v>4.416666666666667</v>
      </c>
      <c r="E331" s="17">
        <v>4.916666666666667</v>
      </c>
      <c r="F331" s="17">
        <v>4.083333333333333</v>
      </c>
      <c r="G331" s="17">
        <v>3.9166666666666665</v>
      </c>
      <c r="H331" s="53">
        <v>3</v>
      </c>
      <c r="I331" s="53">
        <v>3</v>
      </c>
      <c r="J331" s="53">
        <v>3</v>
      </c>
      <c r="K331" s="53">
        <v>3.9166666666666665</v>
      </c>
      <c r="L331" s="17">
        <v>4.083333333333333</v>
      </c>
      <c r="M331" s="61">
        <v>4</v>
      </c>
      <c r="N331" s="74">
        <v>4</v>
      </c>
    </row>
    <row r="332" spans="2:14" x14ac:dyDescent="0.3">
      <c r="B332" s="29" t="s">
        <v>181</v>
      </c>
      <c r="C332" s="39">
        <f t="shared" ref="C332:N332" si="50">+SUM(C333:C336)</f>
        <v>23.25</v>
      </c>
      <c r="D332" s="39">
        <f t="shared" si="50"/>
        <v>22.666666666666664</v>
      </c>
      <c r="E332" s="39">
        <f t="shared" si="50"/>
        <v>22</v>
      </c>
      <c r="F332" s="39">
        <f t="shared" si="50"/>
        <v>21.083333333333336</v>
      </c>
      <c r="G332" s="39">
        <f t="shared" si="50"/>
        <v>23</v>
      </c>
      <c r="H332" s="52">
        <f t="shared" si="50"/>
        <v>23.333333333333336</v>
      </c>
      <c r="I332" s="52">
        <f t="shared" si="50"/>
        <v>25.75</v>
      </c>
      <c r="J332" s="52">
        <f t="shared" si="50"/>
        <v>25.666666666666664</v>
      </c>
      <c r="K332" s="52">
        <f t="shared" si="50"/>
        <v>24.333333333333332</v>
      </c>
      <c r="L332" s="39">
        <f t="shared" si="50"/>
        <v>25.583333333333336</v>
      </c>
      <c r="M332" s="39">
        <f t="shared" si="50"/>
        <v>26</v>
      </c>
      <c r="N332" s="73">
        <f t="shared" si="50"/>
        <v>26</v>
      </c>
    </row>
    <row r="333" spans="2:14" x14ac:dyDescent="0.3">
      <c r="B333" s="3" t="s">
        <v>418</v>
      </c>
      <c r="C333" s="17">
        <v>3.5</v>
      </c>
      <c r="D333" s="17">
        <v>1</v>
      </c>
      <c r="E333" s="17">
        <v>1</v>
      </c>
      <c r="F333" s="17">
        <v>1</v>
      </c>
      <c r="G333" s="17">
        <v>1</v>
      </c>
      <c r="H333" s="53">
        <v>1</v>
      </c>
      <c r="I333" s="53">
        <v>1</v>
      </c>
      <c r="J333" s="53">
        <v>1</v>
      </c>
      <c r="K333" s="53">
        <v>1</v>
      </c>
      <c r="L333" s="17">
        <v>1</v>
      </c>
      <c r="M333" s="61">
        <v>1</v>
      </c>
      <c r="N333" s="74">
        <v>1</v>
      </c>
    </row>
    <row r="334" spans="2:14" x14ac:dyDescent="0.3">
      <c r="B334" s="3" t="s">
        <v>419</v>
      </c>
      <c r="C334" s="17">
        <v>9.8333333333333339</v>
      </c>
      <c r="D334" s="17">
        <v>10.75</v>
      </c>
      <c r="E334" s="17">
        <v>11</v>
      </c>
      <c r="F334" s="17">
        <v>10.083333333333334</v>
      </c>
      <c r="G334" s="17">
        <v>10.583333333333334</v>
      </c>
      <c r="H334" s="53">
        <v>10.833333333333334</v>
      </c>
      <c r="I334" s="53">
        <v>11.833333333333334</v>
      </c>
      <c r="J334" s="53">
        <v>11.416666666666666</v>
      </c>
      <c r="K334" s="53">
        <v>9.9166666666666661</v>
      </c>
      <c r="L334" s="17">
        <v>11.583333333333334</v>
      </c>
      <c r="M334" s="61">
        <v>13</v>
      </c>
      <c r="N334" s="74">
        <v>13</v>
      </c>
    </row>
    <row r="335" spans="2:14" x14ac:dyDescent="0.3">
      <c r="B335" s="3" t="s">
        <v>422</v>
      </c>
      <c r="C335" s="17">
        <v>1.0833333333333333</v>
      </c>
      <c r="D335" s="17">
        <v>2</v>
      </c>
      <c r="E335" s="17">
        <v>2</v>
      </c>
      <c r="F335" s="17">
        <v>2</v>
      </c>
      <c r="G335" s="17">
        <v>2</v>
      </c>
      <c r="H335" s="53">
        <v>1.8333333333333333</v>
      </c>
      <c r="I335" s="53">
        <v>2.6666666666666665</v>
      </c>
      <c r="J335" s="53">
        <v>3</v>
      </c>
      <c r="K335" s="53">
        <v>3</v>
      </c>
      <c r="L335" s="17">
        <v>3</v>
      </c>
      <c r="M335" s="61">
        <v>2</v>
      </c>
      <c r="N335" s="74">
        <v>2</v>
      </c>
    </row>
    <row r="336" spans="2:14" x14ac:dyDescent="0.3">
      <c r="B336" s="3" t="s">
        <v>423</v>
      </c>
      <c r="C336" s="17">
        <v>8.8333333333333339</v>
      </c>
      <c r="D336" s="17">
        <v>8.9166666666666661</v>
      </c>
      <c r="E336" s="17">
        <v>8</v>
      </c>
      <c r="F336" s="17">
        <v>8</v>
      </c>
      <c r="G336" s="17">
        <v>9.4166666666666661</v>
      </c>
      <c r="H336" s="53">
        <v>9.6666666666666661</v>
      </c>
      <c r="I336" s="53">
        <v>10.25</v>
      </c>
      <c r="J336" s="53">
        <v>10.25</v>
      </c>
      <c r="K336" s="53">
        <v>10.416666666666666</v>
      </c>
      <c r="L336" s="17">
        <v>10</v>
      </c>
      <c r="M336" s="61">
        <v>10</v>
      </c>
      <c r="N336" s="74">
        <v>10</v>
      </c>
    </row>
    <row r="337" spans="2:14" x14ac:dyDescent="0.3">
      <c r="B337" s="29" t="s">
        <v>182</v>
      </c>
      <c r="C337" s="39">
        <f>+SUM(C338:C349)</f>
        <v>52.25</v>
      </c>
      <c r="D337" s="39">
        <f t="shared" ref="D337:G337" si="51">+SUM(D338:D349)</f>
        <v>53.916666666666664</v>
      </c>
      <c r="E337" s="39">
        <f t="shared" si="51"/>
        <v>54.249999999999993</v>
      </c>
      <c r="F337" s="39">
        <f t="shared" si="51"/>
        <v>55.666666666666671</v>
      </c>
      <c r="G337" s="39">
        <f t="shared" si="51"/>
        <v>54.75</v>
      </c>
      <c r="H337" s="52">
        <f>+SUM(H338:H349)</f>
        <v>54.333333333333343</v>
      </c>
      <c r="I337" s="52">
        <f>+SUM(I338:I349)</f>
        <v>51.333333333333336</v>
      </c>
      <c r="J337" s="52">
        <f>+SUM(J338:J349)</f>
        <v>49.916666666666664</v>
      </c>
      <c r="K337" s="52">
        <f>+SUM(K338:K349)</f>
        <v>47.416666666666664</v>
      </c>
      <c r="L337" s="39">
        <f>+SUM(L338:L349)</f>
        <v>40.43181818181818</v>
      </c>
      <c r="M337" s="39">
        <f t="shared" ref="M337:N337" si="52">+SUM(M338:M349)</f>
        <v>41</v>
      </c>
      <c r="N337" s="39">
        <f t="shared" si="52"/>
        <v>41</v>
      </c>
    </row>
    <row r="338" spans="2:14" x14ac:dyDescent="0.3">
      <c r="B338" s="3" t="s">
        <v>424</v>
      </c>
      <c r="C338" s="17">
        <v>2.5</v>
      </c>
      <c r="D338" s="17">
        <v>2</v>
      </c>
      <c r="E338" s="17">
        <v>2</v>
      </c>
      <c r="F338" s="17">
        <v>2</v>
      </c>
      <c r="G338" s="17">
        <v>2</v>
      </c>
      <c r="H338" s="53">
        <v>2</v>
      </c>
      <c r="I338" s="53">
        <v>2</v>
      </c>
      <c r="J338" s="53">
        <v>2</v>
      </c>
      <c r="K338" s="53">
        <v>2.5833333333333335</v>
      </c>
      <c r="L338" s="17">
        <v>2</v>
      </c>
      <c r="M338" s="61">
        <v>2</v>
      </c>
      <c r="N338" s="74">
        <v>2</v>
      </c>
    </row>
    <row r="339" spans="2:14" x14ac:dyDescent="0.3">
      <c r="B339" s="3" t="s">
        <v>425</v>
      </c>
      <c r="C339" s="17">
        <v>1</v>
      </c>
      <c r="D339" s="17">
        <v>1</v>
      </c>
      <c r="E339" s="17">
        <v>1</v>
      </c>
      <c r="F339" s="17">
        <v>1</v>
      </c>
      <c r="G339" s="17">
        <v>1</v>
      </c>
      <c r="H339" s="53">
        <v>1</v>
      </c>
      <c r="I339" s="53">
        <v>1</v>
      </c>
      <c r="J339" s="53">
        <v>1</v>
      </c>
      <c r="K339" s="53">
        <v>1</v>
      </c>
      <c r="L339" s="17">
        <v>1</v>
      </c>
      <c r="M339" s="61">
        <v>1</v>
      </c>
      <c r="N339" s="74">
        <v>1</v>
      </c>
    </row>
    <row r="340" spans="2:14" x14ac:dyDescent="0.3">
      <c r="B340" s="3" t="s">
        <v>426</v>
      </c>
      <c r="C340" s="17">
        <v>2.75</v>
      </c>
      <c r="D340" s="17">
        <v>3.5833333333333335</v>
      </c>
      <c r="E340" s="17">
        <v>4.083333333333333</v>
      </c>
      <c r="F340" s="17">
        <v>5</v>
      </c>
      <c r="G340" s="17">
        <v>5</v>
      </c>
      <c r="H340" s="53">
        <v>5</v>
      </c>
      <c r="I340" s="53">
        <v>5</v>
      </c>
      <c r="J340" s="53">
        <v>4.333333333333333</v>
      </c>
      <c r="K340" s="53">
        <v>3</v>
      </c>
      <c r="L340" s="17">
        <v>2.1818181818181817</v>
      </c>
      <c r="M340" s="61">
        <v>3</v>
      </c>
      <c r="N340" s="74">
        <v>3</v>
      </c>
    </row>
    <row r="341" spans="2:14" x14ac:dyDescent="0.3">
      <c r="B341" s="3" t="s">
        <v>427</v>
      </c>
      <c r="C341" s="17">
        <v>3.5833333333333335</v>
      </c>
      <c r="D341" s="17">
        <v>4</v>
      </c>
      <c r="E341" s="17">
        <v>4</v>
      </c>
      <c r="F341" s="17">
        <v>4</v>
      </c>
      <c r="G341" s="17">
        <v>4</v>
      </c>
      <c r="H341" s="53">
        <v>4</v>
      </c>
      <c r="I341" s="53">
        <v>4</v>
      </c>
      <c r="J341" s="53">
        <v>3.5833333333333335</v>
      </c>
      <c r="K341" s="53">
        <v>4.083333333333333</v>
      </c>
      <c r="L341" s="17">
        <v>4</v>
      </c>
      <c r="M341" s="61">
        <v>5</v>
      </c>
      <c r="N341" s="74">
        <v>5</v>
      </c>
    </row>
    <row r="342" spans="2:14" x14ac:dyDescent="0.3">
      <c r="B342" s="3" t="s">
        <v>428</v>
      </c>
      <c r="C342" s="17">
        <v>4</v>
      </c>
      <c r="D342" s="17">
        <v>3.6666666666666665</v>
      </c>
      <c r="E342" s="17">
        <v>4</v>
      </c>
      <c r="F342" s="17">
        <v>4</v>
      </c>
      <c r="G342" s="17">
        <v>4.416666666666667</v>
      </c>
      <c r="H342" s="53">
        <v>4.75</v>
      </c>
      <c r="I342" s="53">
        <v>4.583333333333333</v>
      </c>
      <c r="J342" s="53">
        <v>4</v>
      </c>
      <c r="K342" s="53">
        <v>4</v>
      </c>
      <c r="L342" s="17">
        <v>3.5</v>
      </c>
      <c r="M342" s="61">
        <v>4</v>
      </c>
      <c r="N342" s="74">
        <v>4</v>
      </c>
    </row>
    <row r="343" spans="2:14" x14ac:dyDescent="0.3">
      <c r="B343" s="3" t="s">
        <v>429</v>
      </c>
      <c r="C343" s="17">
        <v>4.916666666666667</v>
      </c>
      <c r="D343" s="17">
        <v>6</v>
      </c>
      <c r="E343" s="17">
        <v>5.416666666666667</v>
      </c>
      <c r="F343" s="17">
        <v>4.166666666666667</v>
      </c>
      <c r="G343" s="17">
        <v>3.8333333333333335</v>
      </c>
      <c r="H343" s="53">
        <v>5</v>
      </c>
      <c r="I343" s="53">
        <v>5</v>
      </c>
      <c r="J343" s="53">
        <v>5</v>
      </c>
      <c r="K343" s="53">
        <v>4.666666666666667</v>
      </c>
      <c r="L343" s="17">
        <v>2.75</v>
      </c>
      <c r="M343" s="61">
        <v>2</v>
      </c>
      <c r="N343" s="74">
        <v>2</v>
      </c>
    </row>
    <row r="344" spans="2:14" x14ac:dyDescent="0.3">
      <c r="B344" s="3" t="s">
        <v>430</v>
      </c>
      <c r="C344" s="17">
        <v>3</v>
      </c>
      <c r="D344" s="17">
        <v>3</v>
      </c>
      <c r="E344" s="17">
        <v>3</v>
      </c>
      <c r="F344" s="17">
        <v>3</v>
      </c>
      <c r="G344" s="17">
        <v>3</v>
      </c>
      <c r="H344" s="53">
        <v>3</v>
      </c>
      <c r="I344" s="53">
        <v>3</v>
      </c>
      <c r="J344" s="53">
        <v>3</v>
      </c>
      <c r="K344" s="53">
        <v>3.0833333333333335</v>
      </c>
      <c r="L344" s="17">
        <v>4</v>
      </c>
      <c r="M344" s="61">
        <v>4</v>
      </c>
      <c r="N344" s="74">
        <v>4</v>
      </c>
    </row>
    <row r="345" spans="2:14" x14ac:dyDescent="0.3">
      <c r="B345" s="3" t="s">
        <v>431</v>
      </c>
      <c r="C345" s="17">
        <v>5</v>
      </c>
      <c r="D345" s="17">
        <v>3.5</v>
      </c>
      <c r="E345" s="17">
        <v>3.8333333333333335</v>
      </c>
      <c r="F345" s="17">
        <v>4</v>
      </c>
      <c r="G345" s="17">
        <v>3.3333333333333335</v>
      </c>
      <c r="H345" s="53">
        <v>3.6666666666666665</v>
      </c>
      <c r="I345" s="53">
        <v>3.8333333333333335</v>
      </c>
      <c r="J345" s="53">
        <v>4</v>
      </c>
      <c r="K345" s="53">
        <v>4.166666666666667</v>
      </c>
      <c r="L345" s="17">
        <v>4</v>
      </c>
      <c r="M345" s="61">
        <v>4</v>
      </c>
      <c r="N345" s="74">
        <v>4</v>
      </c>
    </row>
    <row r="346" spans="2:14" x14ac:dyDescent="0.3">
      <c r="B346" s="3" t="s">
        <v>432</v>
      </c>
      <c r="C346" s="17">
        <v>8.1666666666666661</v>
      </c>
      <c r="D346" s="17">
        <v>9</v>
      </c>
      <c r="E346" s="17">
        <v>9</v>
      </c>
      <c r="F346" s="17">
        <v>8.9166666666666661</v>
      </c>
      <c r="G346" s="17">
        <v>8.8333333333333339</v>
      </c>
      <c r="H346" s="53">
        <v>7.75</v>
      </c>
      <c r="I346" s="53">
        <v>7</v>
      </c>
      <c r="J346" s="53">
        <v>7</v>
      </c>
      <c r="K346" s="53">
        <v>5.916666666666667</v>
      </c>
      <c r="L346" s="17">
        <v>6</v>
      </c>
      <c r="M346" s="61">
        <v>6</v>
      </c>
      <c r="N346" s="74">
        <v>6</v>
      </c>
    </row>
    <row r="347" spans="2:14" x14ac:dyDescent="0.3">
      <c r="B347" s="3" t="s">
        <v>433</v>
      </c>
      <c r="C347" s="17">
        <v>4.916666666666667</v>
      </c>
      <c r="D347" s="17">
        <v>4.666666666666667</v>
      </c>
      <c r="E347" s="17">
        <v>4.916666666666667</v>
      </c>
      <c r="F347" s="17">
        <v>5.75</v>
      </c>
      <c r="G347" s="17">
        <v>6</v>
      </c>
      <c r="H347" s="53">
        <v>4.833333333333333</v>
      </c>
      <c r="I347" s="53">
        <v>4</v>
      </c>
      <c r="J347" s="53">
        <v>4</v>
      </c>
      <c r="K347" s="53">
        <v>4.166666666666667</v>
      </c>
      <c r="L347" s="17">
        <v>3</v>
      </c>
      <c r="M347" s="61">
        <v>2</v>
      </c>
      <c r="N347" s="74">
        <v>2</v>
      </c>
    </row>
    <row r="348" spans="2:14" x14ac:dyDescent="0.3">
      <c r="B348" s="3" t="s">
        <v>434</v>
      </c>
      <c r="C348" s="17">
        <v>7.333333333333333</v>
      </c>
      <c r="D348" s="17">
        <v>7.5</v>
      </c>
      <c r="E348" s="17">
        <v>7</v>
      </c>
      <c r="F348" s="17">
        <v>7.833333333333333</v>
      </c>
      <c r="G348" s="17">
        <v>7.333333333333333</v>
      </c>
      <c r="H348" s="53">
        <v>8</v>
      </c>
      <c r="I348" s="53">
        <v>7.083333333333333</v>
      </c>
      <c r="J348" s="53">
        <v>7</v>
      </c>
      <c r="K348" s="53">
        <v>5.75</v>
      </c>
      <c r="L348" s="17">
        <v>4</v>
      </c>
      <c r="M348" s="61">
        <v>4</v>
      </c>
      <c r="N348" s="74">
        <v>4</v>
      </c>
    </row>
    <row r="349" spans="2:14" x14ac:dyDescent="0.3">
      <c r="B349" s="3" t="s">
        <v>435</v>
      </c>
      <c r="C349" s="17">
        <v>5.083333333333333</v>
      </c>
      <c r="D349" s="17">
        <v>6</v>
      </c>
      <c r="E349" s="17">
        <v>6</v>
      </c>
      <c r="F349" s="17">
        <v>6</v>
      </c>
      <c r="G349" s="17">
        <v>6</v>
      </c>
      <c r="H349" s="53">
        <v>5.333333333333333</v>
      </c>
      <c r="I349" s="53">
        <v>4.833333333333333</v>
      </c>
      <c r="J349" s="53">
        <v>5</v>
      </c>
      <c r="K349" s="53">
        <v>5</v>
      </c>
      <c r="L349" s="17">
        <v>4</v>
      </c>
      <c r="M349" s="61">
        <v>4</v>
      </c>
      <c r="N349" s="74">
        <v>4</v>
      </c>
    </row>
    <row r="350" spans="2:14" x14ac:dyDescent="0.3">
      <c r="B350" s="29" t="s">
        <v>183</v>
      </c>
      <c r="C350" s="39">
        <f>+SUM(C351:C355)</f>
        <v>40.666666666666671</v>
      </c>
      <c r="D350" s="39">
        <f t="shared" ref="D350:M350" si="53">+SUM(D351:D355)</f>
        <v>39.416666666666671</v>
      </c>
      <c r="E350" s="39">
        <f t="shared" si="53"/>
        <v>36.583333333333336</v>
      </c>
      <c r="F350" s="39">
        <f t="shared" si="53"/>
        <v>33.75</v>
      </c>
      <c r="G350" s="39">
        <f t="shared" si="53"/>
        <v>31.999999999999996</v>
      </c>
      <c r="H350" s="39">
        <f t="shared" si="53"/>
        <v>33.333333333333336</v>
      </c>
      <c r="I350" s="39">
        <f t="shared" si="53"/>
        <v>31.25</v>
      </c>
      <c r="J350" s="39">
        <f t="shared" si="53"/>
        <v>29.166666666666664</v>
      </c>
      <c r="K350" s="52">
        <f t="shared" si="53"/>
        <v>29.416666666666664</v>
      </c>
      <c r="L350" s="39">
        <f t="shared" si="53"/>
        <v>28.083333333333332</v>
      </c>
      <c r="M350" s="39">
        <f t="shared" si="53"/>
        <v>24</v>
      </c>
      <c r="N350" s="73">
        <f>+SUM(N351:N355)</f>
        <v>24</v>
      </c>
    </row>
    <row r="351" spans="2:14" x14ac:dyDescent="0.3">
      <c r="B351" s="3" t="s">
        <v>436</v>
      </c>
      <c r="C351" s="17">
        <v>9.75</v>
      </c>
      <c r="D351" s="17">
        <v>9.8333333333333339</v>
      </c>
      <c r="E351" s="17">
        <v>9.1666666666666661</v>
      </c>
      <c r="F351" s="17">
        <v>8</v>
      </c>
      <c r="G351" s="17">
        <v>6.583333333333333</v>
      </c>
      <c r="H351" s="53">
        <v>5.916666666666667</v>
      </c>
      <c r="I351" s="53">
        <v>5.166666666666667</v>
      </c>
      <c r="J351" s="53">
        <v>5</v>
      </c>
      <c r="K351" s="53">
        <v>5.083333333333333</v>
      </c>
      <c r="L351" s="17">
        <v>5</v>
      </c>
      <c r="M351" s="61">
        <v>5</v>
      </c>
      <c r="N351" s="74">
        <v>5</v>
      </c>
    </row>
    <row r="352" spans="2:14" x14ac:dyDescent="0.3">
      <c r="B352" s="3" t="s">
        <v>437</v>
      </c>
      <c r="C352" s="17">
        <v>8.0833333333333339</v>
      </c>
      <c r="D352" s="17">
        <v>7.75</v>
      </c>
      <c r="E352" s="17">
        <v>6.333333333333333</v>
      </c>
      <c r="F352" s="17">
        <v>6.333333333333333</v>
      </c>
      <c r="G352" s="17">
        <v>7</v>
      </c>
      <c r="H352" s="53">
        <v>6.083333333333333</v>
      </c>
      <c r="I352" s="53">
        <v>6</v>
      </c>
      <c r="J352" s="53">
        <v>6</v>
      </c>
      <c r="K352" s="53">
        <v>5.083333333333333</v>
      </c>
      <c r="L352" s="17">
        <v>5.083333333333333</v>
      </c>
      <c r="M352" s="61">
        <v>5</v>
      </c>
      <c r="N352" s="74">
        <v>5</v>
      </c>
    </row>
    <row r="353" spans="2:14" x14ac:dyDescent="0.3">
      <c r="B353" s="3" t="s">
        <v>438</v>
      </c>
      <c r="C353" s="17">
        <v>11</v>
      </c>
      <c r="D353" s="17">
        <v>11</v>
      </c>
      <c r="E353" s="17">
        <v>10.083333333333334</v>
      </c>
      <c r="F353" s="17">
        <v>9.1666666666666661</v>
      </c>
      <c r="G353" s="17">
        <v>9.3333333333333339</v>
      </c>
      <c r="H353" s="53">
        <v>11.5</v>
      </c>
      <c r="I353" s="53">
        <v>11</v>
      </c>
      <c r="J353" s="53">
        <v>9.1666666666666661</v>
      </c>
      <c r="K353" s="53">
        <v>8.9166666666666661</v>
      </c>
      <c r="L353" s="17">
        <v>8.5833333333333339</v>
      </c>
      <c r="M353" s="61">
        <v>8</v>
      </c>
      <c r="N353" s="74">
        <v>8</v>
      </c>
    </row>
    <row r="354" spans="2:14" x14ac:dyDescent="0.3">
      <c r="B354" s="3" t="s">
        <v>439</v>
      </c>
      <c r="C354" s="17">
        <v>5.833333333333333</v>
      </c>
      <c r="D354" s="17">
        <v>4.833333333333333</v>
      </c>
      <c r="E354" s="17">
        <v>5</v>
      </c>
      <c r="F354" s="17">
        <v>5</v>
      </c>
      <c r="G354" s="17">
        <v>5</v>
      </c>
      <c r="H354" s="53">
        <v>5</v>
      </c>
      <c r="I354" s="53">
        <v>5.083333333333333</v>
      </c>
      <c r="J354" s="53">
        <v>5</v>
      </c>
      <c r="K354" s="53">
        <v>5.5</v>
      </c>
      <c r="L354" s="17">
        <v>3.4166666666666665</v>
      </c>
      <c r="M354" s="61" t="s">
        <v>673</v>
      </c>
      <c r="N354" s="74" t="s">
        <v>673</v>
      </c>
    </row>
    <row r="355" spans="2:14" x14ac:dyDescent="0.3">
      <c r="B355" s="3" t="s">
        <v>525</v>
      </c>
      <c r="C355" s="17">
        <v>6</v>
      </c>
      <c r="D355" s="17">
        <v>6</v>
      </c>
      <c r="E355" s="17">
        <v>6</v>
      </c>
      <c r="F355" s="17">
        <v>5.25</v>
      </c>
      <c r="G355" s="17">
        <v>4.083333333333333</v>
      </c>
      <c r="H355" s="53">
        <v>4.833333333333333</v>
      </c>
      <c r="I355" s="53">
        <v>4</v>
      </c>
      <c r="J355" s="53">
        <v>4</v>
      </c>
      <c r="K355" s="53">
        <v>4.833333333333333</v>
      </c>
      <c r="L355" s="17">
        <v>6</v>
      </c>
      <c r="M355" s="61">
        <v>6</v>
      </c>
      <c r="N355" s="74">
        <v>6</v>
      </c>
    </row>
    <row r="356" spans="2:14" x14ac:dyDescent="0.3">
      <c r="B356" s="29" t="s">
        <v>185</v>
      </c>
      <c r="C356" s="39">
        <f>+SUM(C357:C363)</f>
        <v>34.166666666666671</v>
      </c>
      <c r="D356" s="39">
        <f t="shared" ref="D356:N356" si="54">+SUM(D357:D363)</f>
        <v>36.583333333333329</v>
      </c>
      <c r="E356" s="39">
        <f t="shared" si="54"/>
        <v>35.916666666666671</v>
      </c>
      <c r="F356" s="39">
        <f t="shared" si="54"/>
        <v>36.25</v>
      </c>
      <c r="G356" s="39">
        <f t="shared" si="54"/>
        <v>35.333333333333336</v>
      </c>
      <c r="H356" s="52">
        <f t="shared" ref="H356:M356" si="55">+SUM(H357:H363)</f>
        <v>37.25</v>
      </c>
      <c r="I356" s="52">
        <f t="shared" si="55"/>
        <v>41.333333333333336</v>
      </c>
      <c r="J356" s="52">
        <f t="shared" si="55"/>
        <v>42.75</v>
      </c>
      <c r="K356" s="52">
        <f t="shared" si="55"/>
        <v>43.25</v>
      </c>
      <c r="L356" s="39">
        <f t="shared" si="55"/>
        <v>37.25</v>
      </c>
      <c r="M356" s="39">
        <f t="shared" si="55"/>
        <v>36</v>
      </c>
      <c r="N356" s="73">
        <f t="shared" si="54"/>
        <v>36</v>
      </c>
    </row>
    <row r="357" spans="2:14" x14ac:dyDescent="0.3">
      <c r="B357" s="3" t="s">
        <v>440</v>
      </c>
      <c r="C357" s="17">
        <v>6</v>
      </c>
      <c r="D357" s="17">
        <v>6.333333333333333</v>
      </c>
      <c r="E357" s="17">
        <v>5</v>
      </c>
      <c r="F357" s="17">
        <v>4.416666666666667</v>
      </c>
      <c r="G357" s="17">
        <v>4</v>
      </c>
      <c r="H357" s="53">
        <v>4</v>
      </c>
      <c r="I357" s="53">
        <v>4</v>
      </c>
      <c r="J357" s="53">
        <v>4.75</v>
      </c>
      <c r="K357" s="53">
        <v>5.75</v>
      </c>
      <c r="L357" s="17">
        <v>4.166666666666667</v>
      </c>
      <c r="M357" s="61">
        <v>4</v>
      </c>
      <c r="N357" s="74">
        <v>4</v>
      </c>
    </row>
    <row r="358" spans="2:14" x14ac:dyDescent="0.3">
      <c r="B358" s="3" t="s">
        <v>441</v>
      </c>
      <c r="C358" s="17">
        <v>8</v>
      </c>
      <c r="D358" s="17">
        <v>8.6666666666666661</v>
      </c>
      <c r="E358" s="17">
        <v>9.3333333333333339</v>
      </c>
      <c r="F358" s="17">
        <v>10</v>
      </c>
      <c r="G358" s="17">
        <v>10</v>
      </c>
      <c r="H358" s="53">
        <v>12</v>
      </c>
      <c r="I358" s="53">
        <v>13.75</v>
      </c>
      <c r="J358" s="53">
        <v>14</v>
      </c>
      <c r="K358" s="53">
        <v>13.333333333333334</v>
      </c>
      <c r="L358" s="17">
        <v>10.583333333333334</v>
      </c>
      <c r="M358" s="61">
        <v>10</v>
      </c>
      <c r="N358" s="74">
        <v>10</v>
      </c>
    </row>
    <row r="359" spans="2:14" x14ac:dyDescent="0.3">
      <c r="B359" s="3" t="s">
        <v>442</v>
      </c>
      <c r="C359" s="17">
        <v>3</v>
      </c>
      <c r="D359" s="17">
        <v>3</v>
      </c>
      <c r="E359" s="17">
        <v>3</v>
      </c>
      <c r="F359" s="17">
        <v>2.5</v>
      </c>
      <c r="G359" s="17">
        <v>2</v>
      </c>
      <c r="H359" s="53">
        <v>2</v>
      </c>
      <c r="I359" s="53">
        <v>2</v>
      </c>
      <c r="J359" s="53">
        <v>2</v>
      </c>
      <c r="K359" s="53">
        <v>2</v>
      </c>
      <c r="L359" s="17">
        <v>1</v>
      </c>
      <c r="M359" s="61">
        <v>1</v>
      </c>
      <c r="N359" s="74">
        <v>1</v>
      </c>
    </row>
    <row r="360" spans="2:14" x14ac:dyDescent="0.3">
      <c r="B360" s="3" t="s">
        <v>520</v>
      </c>
      <c r="C360" s="17">
        <v>2.75</v>
      </c>
      <c r="D360" s="17">
        <v>2.8333333333333335</v>
      </c>
      <c r="E360" s="17">
        <v>3</v>
      </c>
      <c r="F360" s="17">
        <v>3</v>
      </c>
      <c r="G360" s="17">
        <v>3</v>
      </c>
      <c r="H360" s="53">
        <v>3.5833333333333335</v>
      </c>
      <c r="I360" s="53">
        <v>4.666666666666667</v>
      </c>
      <c r="J360" s="53">
        <v>5</v>
      </c>
      <c r="K360" s="53">
        <v>5.083333333333333</v>
      </c>
      <c r="L360" s="17">
        <v>5</v>
      </c>
      <c r="M360" s="61">
        <v>5</v>
      </c>
      <c r="N360" s="74">
        <v>5</v>
      </c>
    </row>
    <row r="361" spans="2:14" x14ac:dyDescent="0.3">
      <c r="B361" s="3" t="s">
        <v>443</v>
      </c>
      <c r="C361" s="17">
        <v>5.75</v>
      </c>
      <c r="D361" s="17">
        <v>6</v>
      </c>
      <c r="E361" s="17">
        <v>6</v>
      </c>
      <c r="F361" s="17">
        <v>6</v>
      </c>
      <c r="G361" s="17">
        <v>6</v>
      </c>
      <c r="H361" s="53">
        <v>6</v>
      </c>
      <c r="I361" s="53">
        <v>6</v>
      </c>
      <c r="J361" s="53">
        <v>5.583333333333333</v>
      </c>
      <c r="K361" s="53">
        <v>5.5</v>
      </c>
      <c r="L361" s="17">
        <v>5.916666666666667</v>
      </c>
      <c r="M361" s="61">
        <v>6</v>
      </c>
      <c r="N361" s="74">
        <v>6</v>
      </c>
    </row>
    <row r="362" spans="2:14" x14ac:dyDescent="0.3">
      <c r="B362" s="3" t="s">
        <v>472</v>
      </c>
      <c r="C362" s="17">
        <v>3.6666666666666665</v>
      </c>
      <c r="D362" s="17">
        <v>4.75</v>
      </c>
      <c r="E362" s="17">
        <v>4.583333333333333</v>
      </c>
      <c r="F362" s="17">
        <v>5.333333333333333</v>
      </c>
      <c r="G362" s="17">
        <v>6</v>
      </c>
      <c r="H362" s="53">
        <v>4.833333333333333</v>
      </c>
      <c r="I362" s="53">
        <v>5.333333333333333</v>
      </c>
      <c r="J362" s="53">
        <v>5.416666666666667</v>
      </c>
      <c r="K362" s="53">
        <v>5.333333333333333</v>
      </c>
      <c r="L362" s="17">
        <v>4.416666666666667</v>
      </c>
      <c r="M362" s="61">
        <v>3</v>
      </c>
      <c r="N362" s="74">
        <v>3</v>
      </c>
    </row>
    <row r="363" spans="2:14" x14ac:dyDescent="0.3">
      <c r="B363" s="3" t="s">
        <v>444</v>
      </c>
      <c r="C363" s="17">
        <v>5</v>
      </c>
      <c r="D363" s="17">
        <v>5</v>
      </c>
      <c r="E363" s="17">
        <v>5</v>
      </c>
      <c r="F363" s="17">
        <v>5</v>
      </c>
      <c r="G363" s="17">
        <v>4.333333333333333</v>
      </c>
      <c r="H363" s="53">
        <v>4.833333333333333</v>
      </c>
      <c r="I363" s="53">
        <v>5.583333333333333</v>
      </c>
      <c r="J363" s="53">
        <v>6</v>
      </c>
      <c r="K363" s="53">
        <v>6.25</v>
      </c>
      <c r="L363" s="17">
        <v>6.166666666666667</v>
      </c>
      <c r="M363" s="61">
        <v>7</v>
      </c>
      <c r="N363" s="74">
        <v>7</v>
      </c>
    </row>
    <row r="364" spans="2:14" x14ac:dyDescent="0.3">
      <c r="B364" s="29" t="s">
        <v>186</v>
      </c>
      <c r="C364" s="39">
        <f>+SUM(C365:C368)</f>
        <v>17.166666666666668</v>
      </c>
      <c r="D364" s="39">
        <f t="shared" ref="D364:M364" si="56">+SUM(D365:D368)</f>
        <v>17.166666666666668</v>
      </c>
      <c r="E364" s="39">
        <f t="shared" si="56"/>
        <v>15.5</v>
      </c>
      <c r="F364" s="39">
        <f t="shared" si="56"/>
        <v>16</v>
      </c>
      <c r="G364" s="39">
        <f t="shared" si="56"/>
        <v>16.916666666666664</v>
      </c>
      <c r="H364" s="39">
        <f t="shared" si="56"/>
        <v>16.833333333333336</v>
      </c>
      <c r="I364" s="39">
        <f t="shared" si="56"/>
        <v>17</v>
      </c>
      <c r="J364" s="39">
        <f t="shared" si="56"/>
        <v>17</v>
      </c>
      <c r="K364" s="52">
        <f t="shared" si="56"/>
        <v>17.333333333333332</v>
      </c>
      <c r="L364" s="39">
        <f t="shared" si="56"/>
        <v>17.083333333333332</v>
      </c>
      <c r="M364" s="39">
        <f t="shared" si="56"/>
        <v>16</v>
      </c>
      <c r="N364" s="73">
        <f>+SUM(N365:N368)</f>
        <v>16</v>
      </c>
    </row>
    <row r="365" spans="2:14" x14ac:dyDescent="0.3">
      <c r="B365" s="3" t="s">
        <v>445</v>
      </c>
      <c r="C365" s="17">
        <v>5.666666666666667</v>
      </c>
      <c r="D365" s="17">
        <v>4.5</v>
      </c>
      <c r="E365" s="17">
        <v>4</v>
      </c>
      <c r="F365" s="17">
        <v>4.833333333333333</v>
      </c>
      <c r="G365" s="17">
        <v>5</v>
      </c>
      <c r="H365" s="53">
        <v>4.916666666666667</v>
      </c>
      <c r="I365" s="53">
        <v>5</v>
      </c>
      <c r="J365" s="53">
        <v>5</v>
      </c>
      <c r="K365" s="53">
        <v>5.083333333333333</v>
      </c>
      <c r="L365" s="17">
        <v>5</v>
      </c>
      <c r="M365" s="61">
        <v>5</v>
      </c>
      <c r="N365" s="74">
        <v>5</v>
      </c>
    </row>
    <row r="366" spans="2:14" x14ac:dyDescent="0.3">
      <c r="B366" s="3" t="s">
        <v>446</v>
      </c>
      <c r="C366" s="17">
        <v>3.4166666666666665</v>
      </c>
      <c r="D366" s="17">
        <v>4.166666666666667</v>
      </c>
      <c r="E366" s="17">
        <v>3.1666666666666665</v>
      </c>
      <c r="F366" s="17">
        <v>3.1666666666666665</v>
      </c>
      <c r="G366" s="17">
        <v>4.083333333333333</v>
      </c>
      <c r="H366" s="53">
        <v>4</v>
      </c>
      <c r="I366" s="53">
        <v>4</v>
      </c>
      <c r="J366" s="53">
        <v>4</v>
      </c>
      <c r="K366" s="53">
        <v>4.083333333333333</v>
      </c>
      <c r="L366" s="17">
        <v>3.4166666666666665</v>
      </c>
      <c r="M366" s="61">
        <v>3</v>
      </c>
      <c r="N366" s="74">
        <v>3</v>
      </c>
    </row>
    <row r="367" spans="2:14" x14ac:dyDescent="0.3">
      <c r="B367" s="3" t="s">
        <v>447</v>
      </c>
      <c r="C367" s="17">
        <v>5</v>
      </c>
      <c r="D367" s="17">
        <v>5</v>
      </c>
      <c r="E367" s="17">
        <v>5</v>
      </c>
      <c r="F367" s="17">
        <v>5</v>
      </c>
      <c r="G367" s="17">
        <v>5</v>
      </c>
      <c r="H367" s="53">
        <v>5</v>
      </c>
      <c r="I367" s="53">
        <v>5</v>
      </c>
      <c r="J367" s="53">
        <v>5</v>
      </c>
      <c r="K367" s="53">
        <v>5.083333333333333</v>
      </c>
      <c r="L367" s="17">
        <v>6.416666666666667</v>
      </c>
      <c r="M367" s="61">
        <v>6</v>
      </c>
      <c r="N367" s="74">
        <v>6</v>
      </c>
    </row>
    <row r="368" spans="2:14" x14ac:dyDescent="0.3">
      <c r="B368" s="3" t="s">
        <v>482</v>
      </c>
      <c r="C368" s="17">
        <v>3.0833333333333335</v>
      </c>
      <c r="D368" s="17">
        <v>3.5</v>
      </c>
      <c r="E368" s="17">
        <v>3.3333333333333335</v>
      </c>
      <c r="F368" s="17">
        <v>3</v>
      </c>
      <c r="G368" s="17">
        <v>2.8333333333333335</v>
      </c>
      <c r="H368" s="53">
        <v>2.9166666666666665</v>
      </c>
      <c r="I368" s="53">
        <v>3</v>
      </c>
      <c r="J368" s="53">
        <v>3</v>
      </c>
      <c r="K368" s="53">
        <v>3.0833333333333335</v>
      </c>
      <c r="L368" s="17">
        <v>2.25</v>
      </c>
      <c r="M368" s="61">
        <v>2</v>
      </c>
      <c r="N368" s="74">
        <v>2</v>
      </c>
    </row>
    <row r="369" spans="2:14" x14ac:dyDescent="0.3">
      <c r="B369" s="29" t="s">
        <v>187</v>
      </c>
      <c r="C369" s="39">
        <f>+SUM(C370:C372)</f>
        <v>12.916666666666666</v>
      </c>
      <c r="D369" s="39">
        <f t="shared" ref="D369:N369" si="57">+SUM(D370:D372)</f>
        <v>13.583333333333332</v>
      </c>
      <c r="E369" s="39">
        <f t="shared" si="57"/>
        <v>13.333333333333332</v>
      </c>
      <c r="F369" s="39">
        <f t="shared" si="57"/>
        <v>13.416666666666666</v>
      </c>
      <c r="G369" s="39">
        <f t="shared" si="57"/>
        <v>14.500000000000002</v>
      </c>
      <c r="H369" s="52">
        <f t="shared" ref="H369:M369" si="58">+SUM(H370:H372)</f>
        <v>16</v>
      </c>
      <c r="I369" s="52">
        <f t="shared" si="58"/>
        <v>16.5</v>
      </c>
      <c r="J369" s="52">
        <f t="shared" si="58"/>
        <v>17.333333333333332</v>
      </c>
      <c r="K369" s="52">
        <f t="shared" si="58"/>
        <v>17.083333333333332</v>
      </c>
      <c r="L369" s="39">
        <f t="shared" si="58"/>
        <v>14.333333333333334</v>
      </c>
      <c r="M369" s="39">
        <f t="shared" si="58"/>
        <v>15</v>
      </c>
      <c r="N369" s="73">
        <f t="shared" si="57"/>
        <v>15</v>
      </c>
    </row>
    <row r="370" spans="2:14" x14ac:dyDescent="0.3">
      <c r="B370" s="3" t="s">
        <v>448</v>
      </c>
      <c r="C370" s="17">
        <v>4.333333333333333</v>
      </c>
      <c r="D370" s="17">
        <v>4.833333333333333</v>
      </c>
      <c r="E370" s="17">
        <v>5.333333333333333</v>
      </c>
      <c r="F370" s="17">
        <v>4.583333333333333</v>
      </c>
      <c r="G370" s="17">
        <v>5.166666666666667</v>
      </c>
      <c r="H370" s="53">
        <v>6</v>
      </c>
      <c r="I370" s="53">
        <v>6.5</v>
      </c>
      <c r="J370" s="53">
        <v>6.5</v>
      </c>
      <c r="K370" s="53">
        <v>6.666666666666667</v>
      </c>
      <c r="L370" s="17">
        <v>5.166666666666667</v>
      </c>
      <c r="M370" s="61">
        <v>5</v>
      </c>
      <c r="N370" s="74">
        <v>5</v>
      </c>
    </row>
    <row r="371" spans="2:14" x14ac:dyDescent="0.3">
      <c r="B371" s="3" t="s">
        <v>449</v>
      </c>
      <c r="C371" s="17">
        <v>6.75</v>
      </c>
      <c r="D371" s="17">
        <v>6.75</v>
      </c>
      <c r="E371" s="17">
        <v>6</v>
      </c>
      <c r="F371" s="17">
        <v>6</v>
      </c>
      <c r="G371" s="17">
        <v>6.25</v>
      </c>
      <c r="H371" s="53">
        <v>7</v>
      </c>
      <c r="I371" s="53">
        <v>7</v>
      </c>
      <c r="J371" s="53">
        <v>7.833333333333333</v>
      </c>
      <c r="K371" s="53">
        <v>7.333333333333333</v>
      </c>
      <c r="L371" s="17">
        <v>6.166666666666667</v>
      </c>
      <c r="M371" s="61">
        <v>7</v>
      </c>
      <c r="N371" s="74">
        <v>7</v>
      </c>
    </row>
    <row r="372" spans="2:14" x14ac:dyDescent="0.3">
      <c r="B372" s="3" t="s">
        <v>450</v>
      </c>
      <c r="C372" s="17">
        <v>1.8333333333333333</v>
      </c>
      <c r="D372" s="17">
        <v>2</v>
      </c>
      <c r="E372" s="17">
        <v>2</v>
      </c>
      <c r="F372" s="17">
        <v>2.8333333333333335</v>
      </c>
      <c r="G372" s="17">
        <v>3.0833333333333335</v>
      </c>
      <c r="H372" s="53">
        <v>3</v>
      </c>
      <c r="I372" s="53">
        <v>3</v>
      </c>
      <c r="J372" s="53">
        <v>3</v>
      </c>
      <c r="K372" s="53">
        <v>3.0833333333333335</v>
      </c>
      <c r="L372" s="17">
        <v>3</v>
      </c>
      <c r="M372" s="61">
        <v>3</v>
      </c>
      <c r="N372" s="74">
        <v>3</v>
      </c>
    </row>
    <row r="373" spans="2:14" x14ac:dyDescent="0.3">
      <c r="B373" s="29" t="s">
        <v>188</v>
      </c>
      <c r="C373" s="39">
        <f>+SUM(C374:C380)</f>
        <v>30.666666666666668</v>
      </c>
      <c r="D373" s="39">
        <f t="shared" ref="D373:N373" si="59">+SUM(D374:D380)</f>
        <v>28.249999999999996</v>
      </c>
      <c r="E373" s="39">
        <f t="shared" si="59"/>
        <v>26.999999999999996</v>
      </c>
      <c r="F373" s="39">
        <f t="shared" si="59"/>
        <v>26</v>
      </c>
      <c r="G373" s="39">
        <f t="shared" si="59"/>
        <v>27.25</v>
      </c>
      <c r="H373" s="52">
        <f t="shared" ref="H373:M373" si="60">+SUM(H374:H380)</f>
        <v>27</v>
      </c>
      <c r="I373" s="52">
        <f t="shared" si="60"/>
        <v>28.916666666666668</v>
      </c>
      <c r="J373" s="52">
        <f t="shared" si="60"/>
        <v>28.75</v>
      </c>
      <c r="K373" s="52">
        <f t="shared" si="60"/>
        <v>28</v>
      </c>
      <c r="L373" s="39">
        <f t="shared" si="60"/>
        <v>29</v>
      </c>
      <c r="M373" s="39">
        <f t="shared" si="60"/>
        <v>30</v>
      </c>
      <c r="N373" s="73">
        <f t="shared" si="59"/>
        <v>30</v>
      </c>
    </row>
    <row r="374" spans="2:14" x14ac:dyDescent="0.3">
      <c r="B374" s="3" t="s">
        <v>451</v>
      </c>
      <c r="C374" s="17">
        <v>8.9166666666666661</v>
      </c>
      <c r="D374" s="17">
        <v>10.5</v>
      </c>
      <c r="E374" s="17">
        <v>10.166666666666666</v>
      </c>
      <c r="F374" s="17">
        <v>9.5</v>
      </c>
      <c r="G374" s="17">
        <v>10</v>
      </c>
      <c r="H374" s="53">
        <v>10</v>
      </c>
      <c r="I374" s="53">
        <v>9.75</v>
      </c>
      <c r="J374" s="53">
        <v>9</v>
      </c>
      <c r="K374" s="53">
        <v>9</v>
      </c>
      <c r="L374" s="17">
        <v>9</v>
      </c>
      <c r="M374" s="61">
        <v>9</v>
      </c>
      <c r="N374" s="74">
        <v>9</v>
      </c>
    </row>
    <row r="375" spans="2:14" x14ac:dyDescent="0.3">
      <c r="B375" s="3" t="s">
        <v>452</v>
      </c>
      <c r="C375" s="17">
        <v>6</v>
      </c>
      <c r="D375" s="17">
        <v>6</v>
      </c>
      <c r="E375" s="17">
        <v>6</v>
      </c>
      <c r="F375" s="17">
        <v>6</v>
      </c>
      <c r="G375" s="17">
        <v>6</v>
      </c>
      <c r="H375" s="53">
        <v>6</v>
      </c>
      <c r="I375" s="53">
        <v>6</v>
      </c>
      <c r="J375" s="53">
        <v>6</v>
      </c>
      <c r="K375" s="53">
        <v>6</v>
      </c>
      <c r="L375" s="17">
        <v>6.75</v>
      </c>
      <c r="M375" s="61">
        <v>7</v>
      </c>
      <c r="N375" s="74">
        <v>7</v>
      </c>
    </row>
    <row r="376" spans="2:14" x14ac:dyDescent="0.3">
      <c r="B376" s="3" t="s">
        <v>453</v>
      </c>
      <c r="C376" s="17">
        <v>2.25</v>
      </c>
      <c r="D376" s="17">
        <v>1.8333333333333333</v>
      </c>
      <c r="E376" s="17">
        <v>2</v>
      </c>
      <c r="F376" s="17">
        <v>2</v>
      </c>
      <c r="G376" s="17">
        <v>2</v>
      </c>
      <c r="H376" s="53">
        <v>2</v>
      </c>
      <c r="I376" s="53">
        <v>2</v>
      </c>
      <c r="J376" s="53">
        <v>1.25</v>
      </c>
      <c r="K376" s="53">
        <v>1</v>
      </c>
      <c r="L376" s="17">
        <v>1</v>
      </c>
      <c r="M376" s="61">
        <v>1</v>
      </c>
      <c r="N376" s="74">
        <v>1</v>
      </c>
    </row>
    <row r="377" spans="2:14" x14ac:dyDescent="0.3">
      <c r="B377" s="3" t="s">
        <v>454</v>
      </c>
      <c r="C377" s="17">
        <v>4</v>
      </c>
      <c r="D377" s="17">
        <v>3.3333333333333335</v>
      </c>
      <c r="E377" s="17">
        <v>3</v>
      </c>
      <c r="F377" s="17">
        <v>3</v>
      </c>
      <c r="G377" s="17">
        <v>3</v>
      </c>
      <c r="H377" s="53">
        <v>3</v>
      </c>
      <c r="I377" s="53">
        <v>4.166666666666667</v>
      </c>
      <c r="J377" s="53">
        <v>4.416666666666667</v>
      </c>
      <c r="K377" s="53">
        <v>4</v>
      </c>
      <c r="L377" s="17">
        <v>4.5</v>
      </c>
      <c r="M377" s="61">
        <v>6</v>
      </c>
      <c r="N377" s="74">
        <v>6</v>
      </c>
    </row>
    <row r="378" spans="2:14" x14ac:dyDescent="0.3">
      <c r="B378" s="3" t="s">
        <v>455</v>
      </c>
      <c r="C378" s="17">
        <v>8.0833333333333339</v>
      </c>
      <c r="D378" s="17">
        <v>5.583333333333333</v>
      </c>
      <c r="E378" s="17">
        <v>4.833333333333333</v>
      </c>
      <c r="F378" s="17">
        <v>4.5</v>
      </c>
      <c r="G378" s="17">
        <v>5.25</v>
      </c>
      <c r="H378" s="53">
        <v>5</v>
      </c>
      <c r="I378" s="53">
        <v>6</v>
      </c>
      <c r="J378" s="53">
        <v>7.083333333333333</v>
      </c>
      <c r="K378" s="53">
        <v>7</v>
      </c>
      <c r="L378" s="17">
        <v>5.083333333333333</v>
      </c>
      <c r="M378" s="61">
        <v>4</v>
      </c>
      <c r="N378" s="74">
        <v>4</v>
      </c>
    </row>
    <row r="379" spans="2:14" x14ac:dyDescent="0.3">
      <c r="B379" s="3" t="s">
        <v>456</v>
      </c>
      <c r="C379" s="17">
        <v>1.4166666666666667</v>
      </c>
      <c r="D379" s="17">
        <v>1</v>
      </c>
      <c r="E379" s="17">
        <v>1</v>
      </c>
      <c r="F379" s="17">
        <v>1</v>
      </c>
      <c r="G379" s="17">
        <v>1</v>
      </c>
      <c r="H379" s="53">
        <v>1</v>
      </c>
      <c r="I379" s="53">
        <v>1</v>
      </c>
      <c r="J379" s="53">
        <v>1</v>
      </c>
      <c r="K379" s="53">
        <v>1</v>
      </c>
      <c r="L379" s="17">
        <v>0</v>
      </c>
      <c r="M379" s="61">
        <v>0</v>
      </c>
      <c r="N379" s="74">
        <v>0</v>
      </c>
    </row>
    <row r="380" spans="2:14" x14ac:dyDescent="0.3">
      <c r="B380" s="3" t="s">
        <v>457</v>
      </c>
      <c r="C380" s="17">
        <v>0</v>
      </c>
      <c r="D380" s="17">
        <v>0</v>
      </c>
      <c r="E380" s="17">
        <v>0</v>
      </c>
      <c r="F380" s="17">
        <v>0</v>
      </c>
      <c r="G380" s="17">
        <v>0</v>
      </c>
      <c r="H380" s="53">
        <v>0</v>
      </c>
      <c r="I380" s="53">
        <v>0</v>
      </c>
      <c r="J380" s="53">
        <v>0</v>
      </c>
      <c r="K380" s="53">
        <v>0</v>
      </c>
      <c r="L380" s="17">
        <v>2.6666666666666665</v>
      </c>
      <c r="M380" s="61">
        <v>3</v>
      </c>
      <c r="N380" s="74">
        <v>3</v>
      </c>
    </row>
    <row r="381" spans="2:14" x14ac:dyDescent="0.3">
      <c r="B381" s="29" t="s">
        <v>189</v>
      </c>
      <c r="C381" s="39">
        <f>+SUM(C382:C387)</f>
        <v>34.5</v>
      </c>
      <c r="D381" s="39">
        <f t="shared" ref="D381:N381" si="61">+SUM(D382:D387)</f>
        <v>33.75</v>
      </c>
      <c r="E381" s="39">
        <f t="shared" si="61"/>
        <v>34.833333333333329</v>
      </c>
      <c r="F381" s="39">
        <f t="shared" si="61"/>
        <v>34.333333333333329</v>
      </c>
      <c r="G381" s="39">
        <f t="shared" si="61"/>
        <v>38.916666666666671</v>
      </c>
      <c r="H381" s="52">
        <f t="shared" ref="H381:M381" si="62">+SUM(H382:H387)</f>
        <v>34.333333333333329</v>
      </c>
      <c r="I381" s="52">
        <f t="shared" si="62"/>
        <v>35</v>
      </c>
      <c r="J381" s="52">
        <f t="shared" si="62"/>
        <v>33.25</v>
      </c>
      <c r="K381" s="52">
        <f t="shared" si="62"/>
        <v>31</v>
      </c>
      <c r="L381" s="39">
        <f t="shared" si="62"/>
        <v>29.75</v>
      </c>
      <c r="M381" s="39">
        <f t="shared" si="62"/>
        <v>30</v>
      </c>
      <c r="N381" s="73">
        <f t="shared" si="61"/>
        <v>30</v>
      </c>
    </row>
    <row r="382" spans="2:14" x14ac:dyDescent="0.3">
      <c r="B382" s="3" t="s">
        <v>458</v>
      </c>
      <c r="C382" s="17">
        <v>8.25</v>
      </c>
      <c r="D382" s="17">
        <v>9.5833333333333339</v>
      </c>
      <c r="E382" s="17">
        <v>9.9166666666666661</v>
      </c>
      <c r="F382" s="17">
        <v>9</v>
      </c>
      <c r="G382" s="17">
        <v>9.0833333333333339</v>
      </c>
      <c r="H382" s="53">
        <v>9.4166666666666661</v>
      </c>
      <c r="I382" s="53">
        <v>10</v>
      </c>
      <c r="J382" s="53">
        <v>11.083333333333334</v>
      </c>
      <c r="K382" s="53">
        <v>11.75</v>
      </c>
      <c r="L382" s="17">
        <v>8.8333333333333339</v>
      </c>
      <c r="M382" s="61">
        <v>9</v>
      </c>
      <c r="N382" s="74">
        <v>9</v>
      </c>
    </row>
    <row r="383" spans="2:14" x14ac:dyDescent="0.3">
      <c r="B383" s="3" t="s">
        <v>459</v>
      </c>
      <c r="C383" s="17">
        <v>3.6666666666666665</v>
      </c>
      <c r="D383" s="17">
        <v>3.6666666666666665</v>
      </c>
      <c r="E383" s="17">
        <v>4.916666666666667</v>
      </c>
      <c r="F383" s="17">
        <v>5</v>
      </c>
      <c r="G383" s="17">
        <v>5.916666666666667</v>
      </c>
      <c r="H383" s="53">
        <v>4</v>
      </c>
      <c r="I383" s="53">
        <v>4</v>
      </c>
      <c r="J383" s="53">
        <v>3.4166666666666665</v>
      </c>
      <c r="K383" s="53">
        <v>2</v>
      </c>
      <c r="L383" s="17">
        <v>2</v>
      </c>
      <c r="M383" s="61">
        <v>2</v>
      </c>
      <c r="N383" s="74">
        <v>2</v>
      </c>
    </row>
    <row r="384" spans="2:14" x14ac:dyDescent="0.3">
      <c r="B384" s="3" t="s">
        <v>460</v>
      </c>
      <c r="C384" s="17">
        <v>3.6666666666666665</v>
      </c>
      <c r="D384" s="17">
        <v>3.3333333333333335</v>
      </c>
      <c r="E384" s="17">
        <v>3</v>
      </c>
      <c r="F384" s="17">
        <v>3.3333333333333335</v>
      </c>
      <c r="G384" s="17">
        <v>3.6666666666666665</v>
      </c>
      <c r="H384" s="53">
        <v>3.9166666666666665</v>
      </c>
      <c r="I384" s="53">
        <v>4</v>
      </c>
      <c r="J384" s="53">
        <v>3.25</v>
      </c>
      <c r="K384" s="53">
        <v>2.4166666666666665</v>
      </c>
      <c r="L384" s="17">
        <v>3.9166666666666665</v>
      </c>
      <c r="M384" s="61">
        <v>4</v>
      </c>
      <c r="N384" s="74">
        <v>4</v>
      </c>
    </row>
    <row r="385" spans="2:14" x14ac:dyDescent="0.3">
      <c r="B385" s="3" t="s">
        <v>680</v>
      </c>
      <c r="C385" s="17">
        <v>1.8333333333333333</v>
      </c>
      <c r="D385" s="17">
        <v>0.66666666666666663</v>
      </c>
      <c r="E385" s="17">
        <v>1</v>
      </c>
      <c r="F385" s="17">
        <v>1</v>
      </c>
      <c r="G385" s="17">
        <v>1</v>
      </c>
      <c r="H385" s="53">
        <v>1</v>
      </c>
      <c r="I385" s="53">
        <v>1</v>
      </c>
      <c r="J385" s="53">
        <v>1</v>
      </c>
      <c r="K385" s="53">
        <v>1.3333333333333333</v>
      </c>
      <c r="L385" s="17">
        <v>3</v>
      </c>
      <c r="M385" s="61">
        <v>3</v>
      </c>
      <c r="N385" s="74">
        <v>3</v>
      </c>
    </row>
    <row r="386" spans="2:14" x14ac:dyDescent="0.3">
      <c r="B386" s="3" t="s">
        <v>461</v>
      </c>
      <c r="C386" s="17">
        <v>7.25</v>
      </c>
      <c r="D386" s="17">
        <v>7.333333333333333</v>
      </c>
      <c r="E386" s="17">
        <v>8</v>
      </c>
      <c r="F386" s="17">
        <v>8</v>
      </c>
      <c r="G386" s="17">
        <v>8</v>
      </c>
      <c r="H386" s="53">
        <v>8</v>
      </c>
      <c r="I386" s="53">
        <v>8</v>
      </c>
      <c r="J386" s="53">
        <v>7.083333333333333</v>
      </c>
      <c r="K386" s="53">
        <v>6.75</v>
      </c>
      <c r="L386" s="17">
        <v>6</v>
      </c>
      <c r="M386" s="61">
        <v>6</v>
      </c>
      <c r="N386" s="74">
        <v>6</v>
      </c>
    </row>
    <row r="387" spans="2:14" x14ac:dyDescent="0.3">
      <c r="B387" s="3" t="s">
        <v>462</v>
      </c>
      <c r="C387" s="17">
        <v>9.8333333333333339</v>
      </c>
      <c r="D387" s="17">
        <v>9.1666666666666661</v>
      </c>
      <c r="E387" s="17">
        <v>8</v>
      </c>
      <c r="F387" s="17">
        <v>8</v>
      </c>
      <c r="G387" s="17">
        <v>11.25</v>
      </c>
      <c r="H387" s="53">
        <v>8</v>
      </c>
      <c r="I387" s="53">
        <v>8</v>
      </c>
      <c r="J387" s="53">
        <v>7.416666666666667</v>
      </c>
      <c r="K387" s="53">
        <v>6.75</v>
      </c>
      <c r="L387" s="17">
        <v>6</v>
      </c>
      <c r="M387" s="61">
        <v>6</v>
      </c>
      <c r="N387" s="74">
        <v>6</v>
      </c>
    </row>
    <row r="388" spans="2:14" x14ac:dyDescent="0.3">
      <c r="B388" s="29" t="s">
        <v>190</v>
      </c>
      <c r="C388" s="39">
        <f>+SUM(C389:C391)</f>
        <v>14.5</v>
      </c>
      <c r="D388" s="39">
        <f t="shared" ref="D388:N388" si="63">+SUM(D389:D391)</f>
        <v>14.583333333333332</v>
      </c>
      <c r="E388" s="39">
        <f t="shared" si="63"/>
        <v>14.333333333333332</v>
      </c>
      <c r="F388" s="39">
        <f t="shared" si="63"/>
        <v>14.416666666666666</v>
      </c>
      <c r="G388" s="39">
        <f t="shared" si="63"/>
        <v>14.25</v>
      </c>
      <c r="H388" s="52">
        <f t="shared" ref="H388:M388" si="64">+SUM(H389:H391)</f>
        <v>14.583333333333332</v>
      </c>
      <c r="I388" s="52">
        <f t="shared" si="64"/>
        <v>12.583333333333332</v>
      </c>
      <c r="J388" s="52">
        <f t="shared" si="64"/>
        <v>12.25</v>
      </c>
      <c r="K388" s="52">
        <f t="shared" si="64"/>
        <v>12</v>
      </c>
      <c r="L388" s="39">
        <f t="shared" si="64"/>
        <v>10.916666666666666</v>
      </c>
      <c r="M388" s="39">
        <f t="shared" si="64"/>
        <v>11</v>
      </c>
      <c r="N388" s="73">
        <f t="shared" si="63"/>
        <v>11</v>
      </c>
    </row>
    <row r="389" spans="2:14" x14ac:dyDescent="0.3">
      <c r="B389" s="3" t="s">
        <v>463</v>
      </c>
      <c r="C389" s="17">
        <v>2</v>
      </c>
      <c r="D389" s="17">
        <v>2</v>
      </c>
      <c r="E389" s="17">
        <v>2</v>
      </c>
      <c r="F389" s="17">
        <v>2.6666666666666665</v>
      </c>
      <c r="G389" s="17">
        <v>3.25</v>
      </c>
      <c r="H389" s="53">
        <v>3</v>
      </c>
      <c r="I389" s="53">
        <v>3</v>
      </c>
      <c r="J389" s="53">
        <v>3</v>
      </c>
      <c r="K389" s="53">
        <v>3</v>
      </c>
      <c r="L389" s="17">
        <v>2.9166666666666665</v>
      </c>
      <c r="M389" s="61">
        <v>3</v>
      </c>
      <c r="N389" s="74">
        <v>3</v>
      </c>
    </row>
    <row r="390" spans="2:14" x14ac:dyDescent="0.3">
      <c r="B390" s="3" t="s">
        <v>464</v>
      </c>
      <c r="C390" s="17">
        <v>4.583333333333333</v>
      </c>
      <c r="D390" s="17">
        <v>4.583333333333333</v>
      </c>
      <c r="E390" s="17">
        <v>5</v>
      </c>
      <c r="F390" s="17">
        <v>4.75</v>
      </c>
      <c r="G390" s="17">
        <v>4</v>
      </c>
      <c r="H390" s="53">
        <v>4.583333333333333</v>
      </c>
      <c r="I390" s="53">
        <v>3.4166666666666665</v>
      </c>
      <c r="J390" s="53">
        <v>3.25</v>
      </c>
      <c r="K390" s="53">
        <v>3</v>
      </c>
      <c r="L390" s="17">
        <v>2.25</v>
      </c>
      <c r="M390" s="61">
        <v>2</v>
      </c>
      <c r="N390" s="74">
        <v>2</v>
      </c>
    </row>
    <row r="391" spans="2:14" x14ac:dyDescent="0.3">
      <c r="B391" s="3" t="s">
        <v>465</v>
      </c>
      <c r="C391" s="17">
        <v>7.916666666666667</v>
      </c>
      <c r="D391" s="17">
        <v>8</v>
      </c>
      <c r="E391" s="17">
        <v>7.333333333333333</v>
      </c>
      <c r="F391" s="17">
        <v>7</v>
      </c>
      <c r="G391" s="17">
        <v>7</v>
      </c>
      <c r="H391" s="53">
        <v>7</v>
      </c>
      <c r="I391" s="53">
        <v>6.166666666666667</v>
      </c>
      <c r="J391" s="53">
        <v>6</v>
      </c>
      <c r="K391" s="53">
        <v>6</v>
      </c>
      <c r="L391" s="17">
        <v>5.75</v>
      </c>
      <c r="M391" s="61">
        <v>6</v>
      </c>
      <c r="N391" s="74">
        <v>6</v>
      </c>
    </row>
    <row r="392" spans="2:14" x14ac:dyDescent="0.3">
      <c r="B392" s="29" t="s">
        <v>191</v>
      </c>
      <c r="C392" s="39">
        <f t="shared" ref="C392:N392" si="65">+SUM(C393:C397)</f>
        <v>47.166666666666664</v>
      </c>
      <c r="D392" s="39">
        <f t="shared" si="65"/>
        <v>49.583333333333336</v>
      </c>
      <c r="E392" s="39">
        <f t="shared" si="65"/>
        <v>55.166666666666671</v>
      </c>
      <c r="F392" s="39">
        <f t="shared" si="65"/>
        <v>56</v>
      </c>
      <c r="G392" s="39">
        <f t="shared" si="65"/>
        <v>57.5</v>
      </c>
      <c r="H392" s="52">
        <f t="shared" si="65"/>
        <v>63.250000000000007</v>
      </c>
      <c r="I392" s="52">
        <f t="shared" si="65"/>
        <v>69.75</v>
      </c>
      <c r="J392" s="52">
        <f t="shared" si="65"/>
        <v>68.583333333333343</v>
      </c>
      <c r="K392" s="52">
        <f t="shared" si="65"/>
        <v>70.25</v>
      </c>
      <c r="L392" s="39">
        <f t="shared" si="65"/>
        <v>75.75</v>
      </c>
      <c r="M392" s="39">
        <f t="shared" si="65"/>
        <v>72</v>
      </c>
      <c r="N392" s="73">
        <f t="shared" si="65"/>
        <v>72</v>
      </c>
    </row>
    <row r="393" spans="2:14" x14ac:dyDescent="0.3">
      <c r="B393" s="3" t="s">
        <v>466</v>
      </c>
      <c r="C393" s="17">
        <v>9</v>
      </c>
      <c r="D393" s="17">
        <v>9</v>
      </c>
      <c r="E393" s="17">
        <v>9</v>
      </c>
      <c r="F393" s="17">
        <v>9</v>
      </c>
      <c r="G393" s="17">
        <v>9</v>
      </c>
      <c r="H393" s="53">
        <v>9</v>
      </c>
      <c r="I393" s="53">
        <v>8.5833333333333339</v>
      </c>
      <c r="J393" s="53">
        <v>8.1666666666666661</v>
      </c>
      <c r="K393" s="53">
        <v>9</v>
      </c>
      <c r="L393" s="17">
        <v>10</v>
      </c>
      <c r="M393" s="61">
        <v>10</v>
      </c>
      <c r="N393" s="74">
        <v>10</v>
      </c>
    </row>
    <row r="394" spans="2:14" x14ac:dyDescent="0.3">
      <c r="B394" s="3" t="s">
        <v>467</v>
      </c>
      <c r="C394" s="17">
        <v>15.166666666666666</v>
      </c>
      <c r="D394" s="17">
        <v>14.833333333333334</v>
      </c>
      <c r="E394" s="17">
        <v>20.25</v>
      </c>
      <c r="F394" s="17">
        <v>21.833333333333332</v>
      </c>
      <c r="G394" s="17">
        <v>23.333333333333332</v>
      </c>
      <c r="H394" s="53">
        <v>28.666666666666668</v>
      </c>
      <c r="I394" s="53">
        <v>28.75</v>
      </c>
      <c r="J394" s="53">
        <v>27.166666666666668</v>
      </c>
      <c r="K394" s="53">
        <v>27.75</v>
      </c>
      <c r="L394" s="17">
        <v>32.25</v>
      </c>
      <c r="M394" s="61">
        <v>29</v>
      </c>
      <c r="N394" s="74">
        <v>29</v>
      </c>
    </row>
    <row r="395" spans="2:14" x14ac:dyDescent="0.3">
      <c r="B395" s="3" t="s">
        <v>468</v>
      </c>
      <c r="C395" s="17">
        <v>4</v>
      </c>
      <c r="D395" s="17">
        <v>4.416666666666667</v>
      </c>
      <c r="E395" s="17">
        <v>4.333333333333333</v>
      </c>
      <c r="F395" s="17">
        <v>4</v>
      </c>
      <c r="G395" s="17">
        <v>4</v>
      </c>
      <c r="H395" s="53">
        <v>5</v>
      </c>
      <c r="I395" s="53">
        <v>5</v>
      </c>
      <c r="J395" s="53">
        <v>4.5</v>
      </c>
      <c r="K395" s="53">
        <v>4.083333333333333</v>
      </c>
      <c r="L395" s="17">
        <v>3</v>
      </c>
      <c r="M395" s="61">
        <v>2</v>
      </c>
      <c r="N395" s="74">
        <v>2</v>
      </c>
    </row>
    <row r="396" spans="2:14" x14ac:dyDescent="0.3">
      <c r="B396" s="3" t="s">
        <v>469</v>
      </c>
      <c r="C396" s="17">
        <v>9</v>
      </c>
      <c r="D396" s="17">
        <v>9.8333333333333339</v>
      </c>
      <c r="E396" s="17">
        <v>10</v>
      </c>
      <c r="F396" s="17">
        <v>10.583333333333334</v>
      </c>
      <c r="G396" s="17">
        <v>10.583333333333334</v>
      </c>
      <c r="H396" s="53">
        <v>11.333333333333334</v>
      </c>
      <c r="I396" s="53">
        <v>15.166666666666666</v>
      </c>
      <c r="J396" s="53">
        <v>14.5</v>
      </c>
      <c r="K396" s="53">
        <v>13.666666666666666</v>
      </c>
      <c r="L396" s="17">
        <v>13.75</v>
      </c>
      <c r="M396" s="61">
        <v>14</v>
      </c>
      <c r="N396" s="74">
        <v>14</v>
      </c>
    </row>
    <row r="397" spans="2:14" x14ac:dyDescent="0.3">
      <c r="B397" s="3" t="s">
        <v>475</v>
      </c>
      <c r="C397" s="17">
        <v>10</v>
      </c>
      <c r="D397" s="17">
        <v>11.5</v>
      </c>
      <c r="E397" s="17">
        <v>11.583333333333334</v>
      </c>
      <c r="F397" s="17">
        <v>10.583333333333334</v>
      </c>
      <c r="G397" s="17">
        <v>10.583333333333334</v>
      </c>
      <c r="H397" s="53">
        <v>9.25</v>
      </c>
      <c r="I397" s="53">
        <v>12.25</v>
      </c>
      <c r="J397" s="53">
        <v>14.25</v>
      </c>
      <c r="K397" s="53">
        <v>15.75</v>
      </c>
      <c r="L397" s="17">
        <v>16.75</v>
      </c>
      <c r="M397" s="61">
        <v>17</v>
      </c>
      <c r="N397" s="74">
        <v>17</v>
      </c>
    </row>
    <row r="398" spans="2:14" x14ac:dyDescent="0.3">
      <c r="B398" s="29" t="s">
        <v>192</v>
      </c>
      <c r="C398" s="39">
        <f>+SUM(C399:C406)</f>
        <v>58.833333333333336</v>
      </c>
      <c r="D398" s="39">
        <f t="shared" ref="D398:N398" si="66">+SUM(D399:D406)</f>
        <v>56.583333333333343</v>
      </c>
      <c r="E398" s="39">
        <f t="shared" si="66"/>
        <v>58.583333333333329</v>
      </c>
      <c r="F398" s="39">
        <f t="shared" si="66"/>
        <v>60.666666666666671</v>
      </c>
      <c r="G398" s="39">
        <f t="shared" si="66"/>
        <v>63.333333333333336</v>
      </c>
      <c r="H398" s="52">
        <f t="shared" si="66"/>
        <v>66.166666666666671</v>
      </c>
      <c r="I398" s="52">
        <f t="shared" si="66"/>
        <v>64.75</v>
      </c>
      <c r="J398" s="52">
        <f t="shared" si="66"/>
        <v>59.666666666666664</v>
      </c>
      <c r="K398" s="52">
        <f t="shared" si="66"/>
        <v>56.833333333333336</v>
      </c>
      <c r="L398" s="39">
        <f t="shared" si="66"/>
        <v>56.083333333333329</v>
      </c>
      <c r="M398" s="39">
        <f t="shared" si="66"/>
        <v>52</v>
      </c>
      <c r="N398" s="73">
        <f t="shared" si="66"/>
        <v>52</v>
      </c>
    </row>
    <row r="399" spans="2:14" x14ac:dyDescent="0.3">
      <c r="B399" s="3" t="s">
        <v>477</v>
      </c>
      <c r="C399" s="17">
        <v>7.833333333333333</v>
      </c>
      <c r="D399" s="17">
        <v>7</v>
      </c>
      <c r="E399" s="17">
        <v>6.833333333333333</v>
      </c>
      <c r="F399" s="17">
        <v>6</v>
      </c>
      <c r="G399" s="17">
        <v>6.083333333333333</v>
      </c>
      <c r="H399" s="53">
        <v>7</v>
      </c>
      <c r="I399" s="53">
        <v>7</v>
      </c>
      <c r="J399" s="53">
        <v>6.5</v>
      </c>
      <c r="K399" s="53">
        <v>6.416666666666667</v>
      </c>
      <c r="L399" s="17">
        <v>6.25</v>
      </c>
      <c r="M399" s="61">
        <v>6</v>
      </c>
      <c r="N399" s="74">
        <v>6</v>
      </c>
    </row>
    <row r="400" spans="2:14" x14ac:dyDescent="0.3">
      <c r="B400" s="3" t="s">
        <v>478</v>
      </c>
      <c r="C400" s="17">
        <v>6</v>
      </c>
      <c r="D400" s="17">
        <v>6.583333333333333</v>
      </c>
      <c r="E400" s="17">
        <v>6</v>
      </c>
      <c r="F400" s="17">
        <v>6</v>
      </c>
      <c r="G400" s="17">
        <v>6.166666666666667</v>
      </c>
      <c r="H400" s="53">
        <v>5.75</v>
      </c>
      <c r="I400" s="53">
        <v>5</v>
      </c>
      <c r="J400" s="53">
        <v>5</v>
      </c>
      <c r="K400" s="53">
        <v>4.583333333333333</v>
      </c>
      <c r="L400" s="17">
        <v>3.9166666666666665</v>
      </c>
      <c r="M400" s="61">
        <v>4</v>
      </c>
      <c r="N400" s="74">
        <v>4</v>
      </c>
    </row>
    <row r="401" spans="2:14" x14ac:dyDescent="0.3">
      <c r="B401" s="3" t="s">
        <v>479</v>
      </c>
      <c r="C401" s="17">
        <v>6</v>
      </c>
      <c r="D401" s="17">
        <v>7.166666666666667</v>
      </c>
      <c r="E401" s="17">
        <v>7.5</v>
      </c>
      <c r="F401" s="17">
        <v>7</v>
      </c>
      <c r="G401" s="17">
        <v>10.333333333333334</v>
      </c>
      <c r="H401" s="53">
        <v>14.75</v>
      </c>
      <c r="I401" s="53">
        <v>14.833333333333334</v>
      </c>
      <c r="J401" s="53">
        <v>11.916666666666666</v>
      </c>
      <c r="K401" s="53">
        <v>9.25</v>
      </c>
      <c r="L401" s="17">
        <v>8.3333333333333339</v>
      </c>
      <c r="M401" s="61">
        <v>9</v>
      </c>
      <c r="N401" s="74">
        <v>9</v>
      </c>
    </row>
    <row r="402" spans="2:14" x14ac:dyDescent="0.3">
      <c r="B402" s="3" t="s">
        <v>480</v>
      </c>
      <c r="C402" s="17">
        <v>8.9166666666666661</v>
      </c>
      <c r="D402" s="17">
        <v>5.166666666666667</v>
      </c>
      <c r="E402" s="17">
        <v>7.583333333333333</v>
      </c>
      <c r="F402" s="17">
        <v>8.75</v>
      </c>
      <c r="G402" s="17">
        <v>7.083333333333333</v>
      </c>
      <c r="H402" s="53">
        <v>7</v>
      </c>
      <c r="I402" s="53">
        <v>7</v>
      </c>
      <c r="J402" s="53">
        <v>7</v>
      </c>
      <c r="K402" s="53">
        <v>6.5</v>
      </c>
      <c r="L402" s="17">
        <v>5.833333333333333</v>
      </c>
      <c r="M402" s="61">
        <v>5</v>
      </c>
      <c r="N402" s="74">
        <v>5</v>
      </c>
    </row>
    <row r="403" spans="2:14" x14ac:dyDescent="0.3">
      <c r="B403" s="3" t="s">
        <v>481</v>
      </c>
      <c r="C403" s="17">
        <v>5.75</v>
      </c>
      <c r="D403" s="17">
        <v>5.5</v>
      </c>
      <c r="E403" s="17">
        <v>5.416666666666667</v>
      </c>
      <c r="F403" s="17">
        <v>6.25</v>
      </c>
      <c r="G403" s="17">
        <v>7</v>
      </c>
      <c r="H403" s="53">
        <v>6.5</v>
      </c>
      <c r="I403" s="53">
        <v>5.416666666666667</v>
      </c>
      <c r="J403" s="53">
        <v>4.666666666666667</v>
      </c>
      <c r="K403" s="53">
        <v>5.75</v>
      </c>
      <c r="L403" s="17">
        <v>6.5</v>
      </c>
      <c r="M403" s="61">
        <v>6</v>
      </c>
      <c r="N403" s="74">
        <v>6</v>
      </c>
    </row>
    <row r="404" spans="2:14" x14ac:dyDescent="0.3">
      <c r="B404" s="3" t="s">
        <v>483</v>
      </c>
      <c r="C404" s="17">
        <v>8.3333333333333339</v>
      </c>
      <c r="D404" s="17">
        <v>8</v>
      </c>
      <c r="E404" s="17">
        <v>8</v>
      </c>
      <c r="F404" s="17">
        <v>7.333333333333333</v>
      </c>
      <c r="G404" s="17">
        <v>6.166666666666667</v>
      </c>
      <c r="H404" s="53">
        <v>6</v>
      </c>
      <c r="I404" s="53">
        <v>6</v>
      </c>
      <c r="J404" s="53">
        <v>6</v>
      </c>
      <c r="K404" s="53">
        <v>6</v>
      </c>
      <c r="L404" s="17">
        <v>6</v>
      </c>
      <c r="M404" s="61">
        <v>6</v>
      </c>
      <c r="N404" s="74">
        <v>6</v>
      </c>
    </row>
    <row r="405" spans="2:14" x14ac:dyDescent="0.3">
      <c r="B405" s="3" t="s">
        <v>484</v>
      </c>
      <c r="C405" s="17">
        <v>6.25</v>
      </c>
      <c r="D405" s="17">
        <v>7.833333333333333</v>
      </c>
      <c r="E405" s="17">
        <v>8</v>
      </c>
      <c r="F405" s="17">
        <v>10.333333333333334</v>
      </c>
      <c r="G405" s="17">
        <v>11.5</v>
      </c>
      <c r="H405" s="53">
        <v>12</v>
      </c>
      <c r="I405" s="53">
        <v>12.5</v>
      </c>
      <c r="J405" s="53">
        <v>10.25</v>
      </c>
      <c r="K405" s="53">
        <v>9.3333333333333339</v>
      </c>
      <c r="L405" s="17">
        <v>9.4166666666666661</v>
      </c>
      <c r="M405" s="61">
        <v>8</v>
      </c>
      <c r="N405" s="74">
        <v>8</v>
      </c>
    </row>
    <row r="406" spans="2:14" x14ac:dyDescent="0.3">
      <c r="B406" s="3" t="s">
        <v>485</v>
      </c>
      <c r="C406" s="17">
        <v>9.75</v>
      </c>
      <c r="D406" s="17">
        <v>9.3333333333333339</v>
      </c>
      <c r="E406" s="17">
        <v>9.25</v>
      </c>
      <c r="F406" s="17">
        <v>9</v>
      </c>
      <c r="G406" s="17">
        <v>9</v>
      </c>
      <c r="H406" s="53">
        <v>7.166666666666667</v>
      </c>
      <c r="I406" s="53">
        <v>7</v>
      </c>
      <c r="J406" s="53">
        <v>8.3333333333333339</v>
      </c>
      <c r="K406" s="53">
        <v>9</v>
      </c>
      <c r="L406" s="17">
        <v>9.8333333333333339</v>
      </c>
      <c r="M406" s="61">
        <v>8</v>
      </c>
      <c r="N406" s="74">
        <v>8</v>
      </c>
    </row>
    <row r="407" spans="2:14" x14ac:dyDescent="0.3">
      <c r="B407" s="29" t="s">
        <v>193</v>
      </c>
      <c r="C407" s="39">
        <f>+SUM(C408:C424)</f>
        <v>97.333333333333329</v>
      </c>
      <c r="D407" s="39">
        <f t="shared" ref="D407:N407" si="67">+SUM(D408:D424)</f>
        <v>100.08333333333333</v>
      </c>
      <c r="E407" s="39">
        <f t="shared" si="67"/>
        <v>112.83333333333333</v>
      </c>
      <c r="F407" s="39">
        <f t="shared" si="67"/>
        <v>117</v>
      </c>
      <c r="G407" s="39">
        <f t="shared" si="67"/>
        <v>131.33333333333331</v>
      </c>
      <c r="H407" s="52">
        <f t="shared" ref="H407:M407" si="68">+SUM(H408:H424)</f>
        <v>108.41666666666667</v>
      </c>
      <c r="I407" s="52">
        <f t="shared" si="68"/>
        <v>111</v>
      </c>
      <c r="J407" s="52">
        <f t="shared" si="68"/>
        <v>112.25000000000001</v>
      </c>
      <c r="K407" s="52">
        <f t="shared" si="68"/>
        <v>109.16666666666666</v>
      </c>
      <c r="L407" s="39">
        <f t="shared" si="68"/>
        <v>92.333333333333343</v>
      </c>
      <c r="M407" s="39">
        <f t="shared" si="68"/>
        <v>93</v>
      </c>
      <c r="N407" s="73">
        <f t="shared" si="67"/>
        <v>93</v>
      </c>
    </row>
    <row r="408" spans="2:14" x14ac:dyDescent="0.3">
      <c r="B408" s="3" t="s">
        <v>486</v>
      </c>
      <c r="C408" s="17">
        <v>2</v>
      </c>
      <c r="D408" s="17">
        <v>3.5</v>
      </c>
      <c r="E408" s="17">
        <v>4.916666666666667</v>
      </c>
      <c r="F408" s="17">
        <v>4.666666666666667</v>
      </c>
      <c r="G408" s="17">
        <v>4</v>
      </c>
      <c r="H408" s="53">
        <v>4</v>
      </c>
      <c r="I408" s="53">
        <v>4.5</v>
      </c>
      <c r="J408" s="53">
        <v>5</v>
      </c>
      <c r="K408" s="53">
        <v>5.916666666666667</v>
      </c>
      <c r="L408" s="17">
        <v>4.5</v>
      </c>
      <c r="M408" s="61">
        <v>4</v>
      </c>
      <c r="N408" s="74">
        <v>4</v>
      </c>
    </row>
    <row r="409" spans="2:14" x14ac:dyDescent="0.3">
      <c r="B409" s="3" t="s">
        <v>487</v>
      </c>
      <c r="C409" s="17">
        <v>5</v>
      </c>
      <c r="D409" s="17">
        <v>5</v>
      </c>
      <c r="E409" s="17">
        <v>4.916666666666667</v>
      </c>
      <c r="F409" s="17">
        <v>5</v>
      </c>
      <c r="G409" s="17">
        <v>5</v>
      </c>
      <c r="H409" s="53">
        <v>5</v>
      </c>
      <c r="I409" s="53">
        <v>5</v>
      </c>
      <c r="J409" s="53">
        <v>5</v>
      </c>
      <c r="K409" s="53">
        <v>5.833333333333333</v>
      </c>
      <c r="L409" s="17">
        <v>4</v>
      </c>
      <c r="M409" s="61">
        <v>4</v>
      </c>
      <c r="N409" s="74">
        <v>4</v>
      </c>
    </row>
    <row r="410" spans="2:14" x14ac:dyDescent="0.3">
      <c r="B410" s="3" t="s">
        <v>488</v>
      </c>
      <c r="C410" s="17">
        <v>17.416666666666668</v>
      </c>
      <c r="D410" s="17">
        <v>18.166666666666668</v>
      </c>
      <c r="E410" s="17">
        <v>20.75</v>
      </c>
      <c r="F410" s="17">
        <v>19</v>
      </c>
      <c r="G410" s="17">
        <v>31.75</v>
      </c>
      <c r="H410" s="53">
        <v>17.083333333333332</v>
      </c>
      <c r="I410" s="53">
        <v>11</v>
      </c>
      <c r="J410" s="53">
        <v>10.333333333333334</v>
      </c>
      <c r="K410" s="53">
        <v>10.916666666666666</v>
      </c>
      <c r="L410" s="17">
        <v>10.083333333333334</v>
      </c>
      <c r="M410" s="61">
        <v>10</v>
      </c>
      <c r="N410" s="74">
        <v>10</v>
      </c>
    </row>
    <row r="411" spans="2:14" x14ac:dyDescent="0.3">
      <c r="B411" s="3" t="s">
        <v>489</v>
      </c>
      <c r="C411" s="17">
        <v>2.5</v>
      </c>
      <c r="D411" s="17">
        <v>3.75</v>
      </c>
      <c r="E411" s="17">
        <v>5.25</v>
      </c>
      <c r="F411" s="17">
        <v>6.666666666666667</v>
      </c>
      <c r="G411" s="17">
        <v>6.333333333333333</v>
      </c>
      <c r="H411" s="53">
        <v>7</v>
      </c>
      <c r="I411" s="53">
        <v>8</v>
      </c>
      <c r="J411" s="53">
        <v>9.0833333333333339</v>
      </c>
      <c r="K411" s="53">
        <v>8.5833333333333339</v>
      </c>
      <c r="L411" s="17">
        <v>3</v>
      </c>
      <c r="M411" s="61">
        <v>3</v>
      </c>
      <c r="N411" s="74">
        <v>3</v>
      </c>
    </row>
    <row r="412" spans="2:14" x14ac:dyDescent="0.3">
      <c r="B412" s="3" t="s">
        <v>490</v>
      </c>
      <c r="C412" s="17">
        <v>6</v>
      </c>
      <c r="D412" s="17">
        <v>6</v>
      </c>
      <c r="E412" s="17">
        <v>6</v>
      </c>
      <c r="F412" s="17">
        <v>6</v>
      </c>
      <c r="G412" s="17">
        <v>6</v>
      </c>
      <c r="H412" s="53">
        <v>6</v>
      </c>
      <c r="I412" s="53">
        <v>6.75</v>
      </c>
      <c r="J412" s="53">
        <v>6.666666666666667</v>
      </c>
      <c r="K412" s="53">
        <v>5.916666666666667</v>
      </c>
      <c r="L412" s="17">
        <v>5</v>
      </c>
      <c r="M412" s="61">
        <v>5</v>
      </c>
      <c r="N412" s="74">
        <v>5</v>
      </c>
    </row>
    <row r="413" spans="2:14" x14ac:dyDescent="0.3">
      <c r="B413" s="3" t="s">
        <v>491</v>
      </c>
      <c r="C413" s="17">
        <v>6.25</v>
      </c>
      <c r="D413" s="17">
        <v>6.166666666666667</v>
      </c>
      <c r="E413" s="17">
        <v>8.75</v>
      </c>
      <c r="F413" s="17">
        <v>12.666666666666666</v>
      </c>
      <c r="G413" s="17">
        <v>14.916666666666666</v>
      </c>
      <c r="H413" s="53">
        <v>4.75</v>
      </c>
      <c r="I413" s="53">
        <v>11.166666666666666</v>
      </c>
      <c r="J413" s="53">
        <v>13</v>
      </c>
      <c r="K413" s="53">
        <v>8.3333333333333339</v>
      </c>
      <c r="L413" s="17">
        <v>8.3333333333333339</v>
      </c>
      <c r="M413" s="61">
        <v>9</v>
      </c>
      <c r="N413" s="74">
        <v>9</v>
      </c>
    </row>
    <row r="414" spans="2:14" x14ac:dyDescent="0.3">
      <c r="B414" s="3" t="s">
        <v>682</v>
      </c>
      <c r="C414" s="17">
        <v>5</v>
      </c>
      <c r="D414" s="17">
        <v>5</v>
      </c>
      <c r="E414" s="17">
        <v>5.833333333333333</v>
      </c>
      <c r="F414" s="17">
        <v>5.833333333333333</v>
      </c>
      <c r="G414" s="17">
        <v>5.916666666666667</v>
      </c>
      <c r="H414" s="53">
        <v>5</v>
      </c>
      <c r="I414" s="53">
        <v>5.083333333333333</v>
      </c>
      <c r="J414" s="53">
        <v>5</v>
      </c>
      <c r="K414" s="53">
        <v>5</v>
      </c>
      <c r="L414" s="17">
        <v>3.3333333333333335</v>
      </c>
      <c r="M414" s="61">
        <v>3</v>
      </c>
      <c r="N414" s="74">
        <v>3</v>
      </c>
    </row>
    <row r="415" spans="2:14" x14ac:dyDescent="0.3">
      <c r="B415" s="3" t="s">
        <v>492</v>
      </c>
      <c r="C415" s="17">
        <v>6</v>
      </c>
      <c r="D415" s="17">
        <v>6</v>
      </c>
      <c r="E415" s="17">
        <v>6</v>
      </c>
      <c r="F415" s="17">
        <v>6</v>
      </c>
      <c r="G415" s="17">
        <v>5.666666666666667</v>
      </c>
      <c r="H415" s="53">
        <v>5.916666666666667</v>
      </c>
      <c r="I415" s="53">
        <v>6</v>
      </c>
      <c r="J415" s="53">
        <v>6</v>
      </c>
      <c r="K415" s="53">
        <v>6</v>
      </c>
      <c r="L415" s="17">
        <v>5.166666666666667</v>
      </c>
      <c r="M415" s="61">
        <v>5</v>
      </c>
      <c r="N415" s="74">
        <v>5</v>
      </c>
    </row>
    <row r="416" spans="2:14" x14ac:dyDescent="0.3">
      <c r="B416" s="3" t="s">
        <v>493</v>
      </c>
      <c r="C416" s="17">
        <v>6</v>
      </c>
      <c r="D416" s="17">
        <v>5.666666666666667</v>
      </c>
      <c r="E416" s="17">
        <v>6</v>
      </c>
      <c r="F416" s="17">
        <v>5.333333333333333</v>
      </c>
      <c r="G416" s="17">
        <v>5.083333333333333</v>
      </c>
      <c r="H416" s="53">
        <v>4</v>
      </c>
      <c r="I416" s="53">
        <v>4</v>
      </c>
      <c r="J416" s="53">
        <v>4</v>
      </c>
      <c r="K416" s="53">
        <v>4</v>
      </c>
      <c r="L416" s="17">
        <v>4</v>
      </c>
      <c r="M416" s="61">
        <v>4</v>
      </c>
      <c r="N416" s="74">
        <v>4</v>
      </c>
    </row>
    <row r="417" spans="2:14" x14ac:dyDescent="0.3">
      <c r="B417" s="3" t="s">
        <v>494</v>
      </c>
      <c r="C417" s="17">
        <v>5.583333333333333</v>
      </c>
      <c r="D417" s="17">
        <v>4.166666666666667</v>
      </c>
      <c r="E417" s="17">
        <v>4</v>
      </c>
      <c r="F417" s="17">
        <v>4</v>
      </c>
      <c r="G417" s="17">
        <v>4</v>
      </c>
      <c r="H417" s="53">
        <v>4.916666666666667</v>
      </c>
      <c r="I417" s="53">
        <v>5</v>
      </c>
      <c r="J417" s="53">
        <v>5.916666666666667</v>
      </c>
      <c r="K417" s="53">
        <v>6</v>
      </c>
      <c r="L417" s="17">
        <v>5.916666666666667</v>
      </c>
      <c r="M417" s="61">
        <v>5</v>
      </c>
      <c r="N417" s="74">
        <v>5</v>
      </c>
    </row>
    <row r="418" spans="2:14" x14ac:dyDescent="0.3">
      <c r="B418" s="3" t="s">
        <v>495</v>
      </c>
      <c r="C418" s="17">
        <v>7</v>
      </c>
      <c r="D418" s="17">
        <v>7</v>
      </c>
      <c r="E418" s="17">
        <v>7.083333333333333</v>
      </c>
      <c r="F418" s="17">
        <v>7</v>
      </c>
      <c r="G418" s="17">
        <v>7.583333333333333</v>
      </c>
      <c r="H418" s="53">
        <v>7.916666666666667</v>
      </c>
      <c r="I418" s="53">
        <v>7.666666666666667</v>
      </c>
      <c r="J418" s="53">
        <v>6.333333333333333</v>
      </c>
      <c r="K418" s="53">
        <v>7</v>
      </c>
      <c r="L418" s="17">
        <v>6.5</v>
      </c>
      <c r="M418" s="61">
        <v>7</v>
      </c>
      <c r="N418" s="74">
        <v>7</v>
      </c>
    </row>
    <row r="419" spans="2:14" x14ac:dyDescent="0.3">
      <c r="B419" s="3" t="s">
        <v>496</v>
      </c>
      <c r="C419" s="17">
        <v>5</v>
      </c>
      <c r="D419" s="17">
        <v>5</v>
      </c>
      <c r="E419" s="17">
        <v>5.75</v>
      </c>
      <c r="F419" s="17">
        <v>6.833333333333333</v>
      </c>
      <c r="G419" s="17">
        <v>8</v>
      </c>
      <c r="H419" s="53">
        <v>8.9166666666666661</v>
      </c>
      <c r="I419" s="53">
        <v>9</v>
      </c>
      <c r="J419" s="53">
        <v>8.9166666666666661</v>
      </c>
      <c r="K419" s="53">
        <v>9</v>
      </c>
      <c r="L419" s="17">
        <v>8.8333333333333339</v>
      </c>
      <c r="M419" s="61">
        <v>10</v>
      </c>
      <c r="N419" s="74">
        <v>10</v>
      </c>
    </row>
    <row r="420" spans="2:14" x14ac:dyDescent="0.3">
      <c r="B420" s="3" t="s">
        <v>497</v>
      </c>
      <c r="C420" s="17">
        <v>4</v>
      </c>
      <c r="D420" s="17">
        <v>4</v>
      </c>
      <c r="E420" s="17">
        <v>7.333333333333333</v>
      </c>
      <c r="F420" s="17">
        <v>8</v>
      </c>
      <c r="G420" s="17">
        <v>7</v>
      </c>
      <c r="H420" s="53">
        <v>6.916666666666667</v>
      </c>
      <c r="I420" s="53">
        <v>7</v>
      </c>
      <c r="J420" s="53">
        <v>7</v>
      </c>
      <c r="K420" s="53">
        <v>6.083333333333333</v>
      </c>
      <c r="L420" s="17">
        <v>6.666666666666667</v>
      </c>
      <c r="M420" s="61">
        <v>6</v>
      </c>
      <c r="N420" s="74">
        <v>6</v>
      </c>
    </row>
    <row r="421" spans="2:14" x14ac:dyDescent="0.3">
      <c r="B421" s="3" t="s">
        <v>498</v>
      </c>
      <c r="C421" s="17">
        <v>4</v>
      </c>
      <c r="D421" s="17">
        <v>4.75</v>
      </c>
      <c r="E421" s="17">
        <v>4.333333333333333</v>
      </c>
      <c r="F421" s="17">
        <v>4</v>
      </c>
      <c r="G421" s="17">
        <v>4.083333333333333</v>
      </c>
      <c r="H421" s="53">
        <v>5</v>
      </c>
      <c r="I421" s="53">
        <v>4.75</v>
      </c>
      <c r="J421" s="53">
        <v>4</v>
      </c>
      <c r="K421" s="53">
        <v>3.5833333333333335</v>
      </c>
      <c r="L421" s="17">
        <v>3.1666666666666665</v>
      </c>
      <c r="M421" s="61">
        <v>4</v>
      </c>
      <c r="N421" s="74">
        <v>4</v>
      </c>
    </row>
    <row r="422" spans="2:14" x14ac:dyDescent="0.3">
      <c r="B422" s="3" t="s">
        <v>499</v>
      </c>
      <c r="C422" s="17">
        <v>5</v>
      </c>
      <c r="D422" s="17">
        <v>5</v>
      </c>
      <c r="E422" s="17">
        <v>5</v>
      </c>
      <c r="F422" s="17">
        <v>5</v>
      </c>
      <c r="G422" s="17">
        <v>5</v>
      </c>
      <c r="H422" s="53">
        <v>5</v>
      </c>
      <c r="I422" s="53">
        <v>5</v>
      </c>
      <c r="J422" s="53">
        <v>5</v>
      </c>
      <c r="K422" s="53">
        <v>5</v>
      </c>
      <c r="L422" s="17">
        <v>3.3333333333333335</v>
      </c>
      <c r="M422" s="61">
        <v>3</v>
      </c>
      <c r="N422" s="74">
        <v>3</v>
      </c>
    </row>
    <row r="423" spans="2:14" x14ac:dyDescent="0.3">
      <c r="B423" s="3" t="s">
        <v>500</v>
      </c>
      <c r="C423" s="17">
        <v>4</v>
      </c>
      <c r="D423" s="17">
        <v>4</v>
      </c>
      <c r="E423" s="17">
        <v>4</v>
      </c>
      <c r="F423" s="17">
        <v>4</v>
      </c>
      <c r="G423" s="17">
        <v>4</v>
      </c>
      <c r="H423" s="53">
        <v>4</v>
      </c>
      <c r="I423" s="53">
        <v>4</v>
      </c>
      <c r="J423" s="53">
        <v>4</v>
      </c>
      <c r="K423" s="53">
        <v>4</v>
      </c>
      <c r="L423" s="17">
        <v>3.5</v>
      </c>
      <c r="M423" s="61">
        <v>4</v>
      </c>
      <c r="N423" s="74">
        <v>4</v>
      </c>
    </row>
    <row r="424" spans="2:14" x14ac:dyDescent="0.3">
      <c r="B424" s="3" t="s">
        <v>501</v>
      </c>
      <c r="C424" s="17">
        <v>6.583333333333333</v>
      </c>
      <c r="D424" s="17">
        <v>6.916666666666667</v>
      </c>
      <c r="E424" s="17">
        <v>6.916666666666667</v>
      </c>
      <c r="F424" s="17">
        <v>7</v>
      </c>
      <c r="G424" s="17">
        <v>7</v>
      </c>
      <c r="H424" s="53">
        <v>7</v>
      </c>
      <c r="I424" s="53">
        <v>7.083333333333333</v>
      </c>
      <c r="J424" s="53">
        <v>7</v>
      </c>
      <c r="K424" s="53">
        <v>8</v>
      </c>
      <c r="L424" s="17">
        <v>7</v>
      </c>
      <c r="M424" s="61">
        <v>7</v>
      </c>
      <c r="N424" s="74">
        <v>7</v>
      </c>
    </row>
    <row r="425" spans="2:14" x14ac:dyDescent="0.3">
      <c r="B425" s="29" t="s">
        <v>194</v>
      </c>
      <c r="C425" s="39">
        <f>+SUM(C426:C435)</f>
        <v>43.583333333333336</v>
      </c>
      <c r="D425" s="39">
        <f t="shared" ref="D425:N425" si="69">+SUM(D426:D435)</f>
        <v>45.916666666666671</v>
      </c>
      <c r="E425" s="39">
        <f t="shared" si="69"/>
        <v>47.583333333333329</v>
      </c>
      <c r="F425" s="39">
        <f t="shared" si="69"/>
        <v>49.5</v>
      </c>
      <c r="G425" s="39">
        <f t="shared" si="69"/>
        <v>51.083333333333336</v>
      </c>
      <c r="H425" s="52">
        <f t="shared" ref="H425:M425" si="70">+SUM(H426:H435)</f>
        <v>53.5</v>
      </c>
      <c r="I425" s="52">
        <f t="shared" si="70"/>
        <v>55.000000000000007</v>
      </c>
      <c r="J425" s="52">
        <f t="shared" si="70"/>
        <v>52.166666666666671</v>
      </c>
      <c r="K425" s="52">
        <f t="shared" si="70"/>
        <v>61.25</v>
      </c>
      <c r="L425" s="39">
        <f t="shared" si="70"/>
        <v>57.606060606060609</v>
      </c>
      <c r="M425" s="39">
        <f t="shared" si="70"/>
        <v>53</v>
      </c>
      <c r="N425" s="73">
        <f t="shared" si="69"/>
        <v>53</v>
      </c>
    </row>
    <row r="426" spans="2:14" x14ac:dyDescent="0.3">
      <c r="B426" s="3" t="s">
        <v>502</v>
      </c>
      <c r="C426" s="17">
        <v>7</v>
      </c>
      <c r="D426" s="17">
        <v>7.166666666666667</v>
      </c>
      <c r="E426" s="17">
        <v>8</v>
      </c>
      <c r="F426" s="17">
        <v>8</v>
      </c>
      <c r="G426" s="17">
        <v>7.583333333333333</v>
      </c>
      <c r="H426" s="53">
        <v>8</v>
      </c>
      <c r="I426" s="53">
        <v>8</v>
      </c>
      <c r="J426" s="53">
        <v>8</v>
      </c>
      <c r="K426" s="53">
        <v>7.083333333333333</v>
      </c>
      <c r="L426" s="17">
        <v>6.25</v>
      </c>
      <c r="M426" s="61">
        <v>6</v>
      </c>
      <c r="N426" s="74">
        <v>6</v>
      </c>
    </row>
    <row r="427" spans="2:14" x14ac:dyDescent="0.3">
      <c r="B427" s="3" t="s">
        <v>503</v>
      </c>
      <c r="C427" s="17">
        <v>4.583333333333333</v>
      </c>
      <c r="D427" s="17">
        <v>4.833333333333333</v>
      </c>
      <c r="E427" s="17">
        <v>5</v>
      </c>
      <c r="F427" s="17">
        <v>5</v>
      </c>
      <c r="G427" s="17">
        <v>4.666666666666667</v>
      </c>
      <c r="H427" s="53">
        <v>5</v>
      </c>
      <c r="I427" s="53">
        <v>5</v>
      </c>
      <c r="J427" s="53">
        <v>5</v>
      </c>
      <c r="K427" s="53">
        <v>5</v>
      </c>
      <c r="L427" s="17">
        <v>5</v>
      </c>
      <c r="M427" s="61">
        <v>5</v>
      </c>
      <c r="N427" s="74">
        <v>5</v>
      </c>
    </row>
    <row r="428" spans="2:14" x14ac:dyDescent="0.3">
      <c r="B428" s="3" t="s">
        <v>504</v>
      </c>
      <c r="C428" s="17">
        <v>4</v>
      </c>
      <c r="D428" s="17">
        <v>4</v>
      </c>
      <c r="E428" s="17">
        <v>4</v>
      </c>
      <c r="F428" s="17">
        <v>4</v>
      </c>
      <c r="G428" s="17">
        <v>4</v>
      </c>
      <c r="H428" s="53">
        <v>4</v>
      </c>
      <c r="I428" s="53">
        <v>4.916666666666667</v>
      </c>
      <c r="J428" s="53">
        <v>4.666666666666667</v>
      </c>
      <c r="K428" s="53">
        <v>4.333333333333333</v>
      </c>
      <c r="L428" s="17">
        <v>3.8333333333333335</v>
      </c>
      <c r="M428" s="61">
        <v>3</v>
      </c>
      <c r="N428" s="74">
        <v>3</v>
      </c>
    </row>
    <row r="429" spans="2:14" x14ac:dyDescent="0.3">
      <c r="B429" s="3" t="s">
        <v>505</v>
      </c>
      <c r="C429" s="17">
        <v>2.1666666666666665</v>
      </c>
      <c r="D429" s="17">
        <v>3.4166666666666665</v>
      </c>
      <c r="E429" s="17">
        <v>3.3333333333333335</v>
      </c>
      <c r="F429" s="17">
        <v>4</v>
      </c>
      <c r="G429" s="17">
        <v>3.6666666666666665</v>
      </c>
      <c r="H429" s="53">
        <v>4</v>
      </c>
      <c r="I429" s="53">
        <v>4</v>
      </c>
      <c r="J429" s="53">
        <v>2.6666666666666665</v>
      </c>
      <c r="K429" s="53">
        <v>2</v>
      </c>
      <c r="L429" s="17">
        <v>2</v>
      </c>
      <c r="M429" s="61">
        <v>2</v>
      </c>
      <c r="N429" s="74">
        <v>2</v>
      </c>
    </row>
    <row r="430" spans="2:14" x14ac:dyDescent="0.3">
      <c r="B430" s="3" t="s">
        <v>506</v>
      </c>
      <c r="C430" s="17">
        <v>1</v>
      </c>
      <c r="D430" s="17">
        <v>1</v>
      </c>
      <c r="E430" s="17">
        <v>1</v>
      </c>
      <c r="F430" s="17">
        <v>1</v>
      </c>
      <c r="G430" s="17">
        <v>1.8333333333333333</v>
      </c>
      <c r="H430" s="53">
        <v>3</v>
      </c>
      <c r="I430" s="53">
        <v>3.3333333333333335</v>
      </c>
      <c r="J430" s="53">
        <v>4</v>
      </c>
      <c r="K430" s="53">
        <v>7.666666666666667</v>
      </c>
      <c r="L430" s="17">
        <v>5.833333333333333</v>
      </c>
      <c r="M430" s="61">
        <v>6</v>
      </c>
      <c r="N430" s="74">
        <v>6</v>
      </c>
    </row>
    <row r="431" spans="2:14" x14ac:dyDescent="0.3">
      <c r="B431" s="3" t="s">
        <v>507</v>
      </c>
      <c r="C431" s="17">
        <v>3.6666666666666665</v>
      </c>
      <c r="D431" s="17">
        <v>4.75</v>
      </c>
      <c r="E431" s="17">
        <v>4.5</v>
      </c>
      <c r="F431" s="17">
        <v>5.75</v>
      </c>
      <c r="G431" s="17">
        <v>7</v>
      </c>
      <c r="H431" s="53">
        <v>7</v>
      </c>
      <c r="I431" s="53">
        <v>5.916666666666667</v>
      </c>
      <c r="J431" s="53">
        <v>5</v>
      </c>
      <c r="K431" s="53">
        <v>7</v>
      </c>
      <c r="L431" s="17">
        <v>7.5</v>
      </c>
      <c r="M431" s="61">
        <v>6</v>
      </c>
      <c r="N431" s="74">
        <v>6</v>
      </c>
    </row>
    <row r="432" spans="2:14" ht="13.8" customHeight="1" x14ac:dyDescent="0.3">
      <c r="B432" s="3" t="s">
        <v>508</v>
      </c>
      <c r="C432" s="17">
        <v>1</v>
      </c>
      <c r="D432" s="17">
        <v>1</v>
      </c>
      <c r="E432" s="17">
        <v>1</v>
      </c>
      <c r="F432" s="17">
        <v>1</v>
      </c>
      <c r="G432" s="17">
        <v>1</v>
      </c>
      <c r="H432" s="53">
        <v>1</v>
      </c>
      <c r="I432" s="53">
        <v>1</v>
      </c>
      <c r="J432" s="53">
        <v>1</v>
      </c>
      <c r="K432" s="53">
        <v>2.5</v>
      </c>
      <c r="L432" s="17">
        <v>3.75</v>
      </c>
      <c r="M432" s="61">
        <v>3</v>
      </c>
      <c r="N432" s="74">
        <v>3</v>
      </c>
    </row>
    <row r="433" spans="2:14" x14ac:dyDescent="0.3">
      <c r="B433" s="3" t="s">
        <v>509</v>
      </c>
      <c r="C433" s="17">
        <v>8.25</v>
      </c>
      <c r="D433" s="17">
        <v>8</v>
      </c>
      <c r="E433" s="17">
        <v>8</v>
      </c>
      <c r="F433" s="17">
        <v>8</v>
      </c>
      <c r="G433" s="17">
        <v>8.25</v>
      </c>
      <c r="H433" s="53">
        <v>8</v>
      </c>
      <c r="I433" s="53">
        <v>8</v>
      </c>
      <c r="J433" s="53">
        <v>6.916666666666667</v>
      </c>
      <c r="K433" s="53">
        <v>9.75</v>
      </c>
      <c r="L433" s="17">
        <v>8.9166666666666661</v>
      </c>
      <c r="M433" s="61">
        <v>7</v>
      </c>
      <c r="N433" s="74">
        <v>7</v>
      </c>
    </row>
    <row r="434" spans="2:14" x14ac:dyDescent="0.3">
      <c r="B434" s="3" t="s">
        <v>510</v>
      </c>
      <c r="C434" s="17">
        <v>8.5833333333333339</v>
      </c>
      <c r="D434" s="17">
        <v>9</v>
      </c>
      <c r="E434" s="17">
        <v>9.75</v>
      </c>
      <c r="F434" s="17">
        <v>10</v>
      </c>
      <c r="G434" s="17">
        <v>10</v>
      </c>
      <c r="H434" s="53">
        <v>10</v>
      </c>
      <c r="I434" s="53">
        <v>10</v>
      </c>
      <c r="J434" s="53">
        <v>9.8333333333333339</v>
      </c>
      <c r="K434" s="53">
        <v>9.0833333333333339</v>
      </c>
      <c r="L434" s="17">
        <v>8.25</v>
      </c>
      <c r="M434" s="61">
        <v>8</v>
      </c>
      <c r="N434" s="74">
        <v>8</v>
      </c>
    </row>
    <row r="435" spans="2:14" x14ac:dyDescent="0.3">
      <c r="B435" s="3" t="s">
        <v>511</v>
      </c>
      <c r="C435" s="17">
        <v>3.3333333333333335</v>
      </c>
      <c r="D435" s="17">
        <v>2.75</v>
      </c>
      <c r="E435" s="17">
        <v>3</v>
      </c>
      <c r="F435" s="17">
        <v>2.75</v>
      </c>
      <c r="G435" s="17">
        <v>3.0833333333333335</v>
      </c>
      <c r="H435" s="53">
        <v>3.5</v>
      </c>
      <c r="I435" s="53">
        <v>4.833333333333333</v>
      </c>
      <c r="J435" s="53">
        <v>5.083333333333333</v>
      </c>
      <c r="K435" s="53">
        <v>6.833333333333333</v>
      </c>
      <c r="L435" s="17">
        <v>6.2727272727272725</v>
      </c>
      <c r="M435" s="61">
        <v>7</v>
      </c>
      <c r="N435" s="74">
        <v>7</v>
      </c>
    </row>
    <row r="436" spans="2:14" x14ac:dyDescent="0.3">
      <c r="B436" s="29" t="s">
        <v>195</v>
      </c>
      <c r="C436" s="39">
        <f>+SUM(C437:C440)</f>
        <v>22.083333333333336</v>
      </c>
      <c r="D436" s="39">
        <f t="shared" ref="D436:N436" si="71">+SUM(D437:D440)</f>
        <v>20.5</v>
      </c>
      <c r="E436" s="39">
        <f t="shared" si="71"/>
        <v>21.75</v>
      </c>
      <c r="F436" s="39">
        <f t="shared" si="71"/>
        <v>21.666666666666668</v>
      </c>
      <c r="G436" s="39">
        <f t="shared" si="71"/>
        <v>21.166666666666668</v>
      </c>
      <c r="H436" s="52">
        <f t="shared" ref="H436:M436" si="72">+SUM(H437:H440)</f>
        <v>21.583333333333336</v>
      </c>
      <c r="I436" s="52">
        <f t="shared" si="72"/>
        <v>23.416666666666664</v>
      </c>
      <c r="J436" s="52">
        <f t="shared" si="72"/>
        <v>23.583333333333332</v>
      </c>
      <c r="K436" s="52">
        <f t="shared" si="72"/>
        <v>25.833333333333336</v>
      </c>
      <c r="L436" s="39">
        <f t="shared" si="72"/>
        <v>24.666666666666664</v>
      </c>
      <c r="M436" s="39">
        <f t="shared" si="72"/>
        <v>25</v>
      </c>
      <c r="N436" s="73">
        <f t="shared" si="71"/>
        <v>25</v>
      </c>
    </row>
    <row r="437" spans="2:14" x14ac:dyDescent="0.3">
      <c r="B437" s="3" t="s">
        <v>512</v>
      </c>
      <c r="C437" s="17">
        <v>3.0833333333333335</v>
      </c>
      <c r="D437" s="17">
        <v>3</v>
      </c>
      <c r="E437" s="17">
        <v>3.5833333333333335</v>
      </c>
      <c r="F437" s="17">
        <v>4.916666666666667</v>
      </c>
      <c r="G437" s="17">
        <v>5</v>
      </c>
      <c r="H437" s="53">
        <v>4.666666666666667</v>
      </c>
      <c r="I437" s="53">
        <v>3.6666666666666665</v>
      </c>
      <c r="J437" s="53">
        <v>3</v>
      </c>
      <c r="K437" s="53">
        <v>3.0833333333333335</v>
      </c>
      <c r="L437" s="17">
        <v>3</v>
      </c>
      <c r="M437" s="61">
        <v>3</v>
      </c>
      <c r="N437" s="74">
        <v>3</v>
      </c>
    </row>
    <row r="438" spans="2:14" x14ac:dyDescent="0.3">
      <c r="B438" s="3" t="s">
        <v>513</v>
      </c>
      <c r="C438" s="17">
        <v>6</v>
      </c>
      <c r="D438" s="17">
        <v>5.833333333333333</v>
      </c>
      <c r="E438" s="17">
        <v>5.916666666666667</v>
      </c>
      <c r="F438" s="17">
        <v>4.75</v>
      </c>
      <c r="G438" s="17">
        <v>5</v>
      </c>
      <c r="H438" s="53">
        <v>4.916666666666667</v>
      </c>
      <c r="I438" s="53">
        <v>5.5</v>
      </c>
      <c r="J438" s="53">
        <v>5</v>
      </c>
      <c r="K438" s="53">
        <v>5.083333333333333</v>
      </c>
      <c r="L438" s="17">
        <v>4.166666666666667</v>
      </c>
      <c r="M438" s="61">
        <v>4</v>
      </c>
      <c r="N438" s="74">
        <v>4</v>
      </c>
    </row>
    <row r="439" spans="2:14" x14ac:dyDescent="0.3">
      <c r="B439" s="3" t="s">
        <v>514</v>
      </c>
      <c r="C439" s="17">
        <v>6.083333333333333</v>
      </c>
      <c r="D439" s="17">
        <v>5.666666666666667</v>
      </c>
      <c r="E439" s="17">
        <v>5.25</v>
      </c>
      <c r="F439" s="17">
        <v>5</v>
      </c>
      <c r="G439" s="17">
        <v>4.666666666666667</v>
      </c>
      <c r="H439" s="53">
        <v>6</v>
      </c>
      <c r="I439" s="53">
        <v>7.25</v>
      </c>
      <c r="J439" s="53">
        <v>8</v>
      </c>
      <c r="K439" s="53">
        <v>8.0833333333333339</v>
      </c>
      <c r="L439" s="17">
        <v>9.0833333333333339</v>
      </c>
      <c r="M439" s="61">
        <v>9</v>
      </c>
      <c r="N439" s="74">
        <v>9</v>
      </c>
    </row>
    <row r="440" spans="2:14" x14ac:dyDescent="0.3">
      <c r="B440" s="3" t="s">
        <v>515</v>
      </c>
      <c r="C440" s="17">
        <v>6.916666666666667</v>
      </c>
      <c r="D440" s="17">
        <v>6</v>
      </c>
      <c r="E440" s="17">
        <v>7</v>
      </c>
      <c r="F440" s="17">
        <v>7</v>
      </c>
      <c r="G440" s="17">
        <v>6.5</v>
      </c>
      <c r="H440" s="53">
        <v>6</v>
      </c>
      <c r="I440" s="53">
        <v>7</v>
      </c>
      <c r="J440" s="53">
        <v>7.583333333333333</v>
      </c>
      <c r="K440" s="53">
        <v>9.5833333333333339</v>
      </c>
      <c r="L440" s="17">
        <v>8.4166666666666661</v>
      </c>
      <c r="M440" s="61">
        <v>9</v>
      </c>
      <c r="N440" s="74">
        <v>9</v>
      </c>
    </row>
    <row r="441" spans="2:14" x14ac:dyDescent="0.3">
      <c r="B441" s="29" t="s">
        <v>196</v>
      </c>
      <c r="C441" s="39">
        <f t="shared" ref="C441:N441" si="73">+SUM(C442:C448)</f>
        <v>56.916666666666671</v>
      </c>
      <c r="D441" s="39">
        <f t="shared" si="73"/>
        <v>53.583333333333336</v>
      </c>
      <c r="E441" s="39">
        <f t="shared" si="73"/>
        <v>53</v>
      </c>
      <c r="F441" s="39">
        <f t="shared" si="73"/>
        <v>56</v>
      </c>
      <c r="G441" s="39">
        <f t="shared" si="73"/>
        <v>58.5</v>
      </c>
      <c r="H441" s="52">
        <f t="shared" si="73"/>
        <v>58.75</v>
      </c>
      <c r="I441" s="52">
        <f t="shared" si="73"/>
        <v>59.416666666666664</v>
      </c>
      <c r="J441" s="52">
        <f t="shared" si="73"/>
        <v>59.000000000000007</v>
      </c>
      <c r="K441" s="52">
        <f t="shared" si="73"/>
        <v>59.749999999999993</v>
      </c>
      <c r="L441" s="39">
        <f t="shared" si="73"/>
        <v>45.166666666666671</v>
      </c>
      <c r="M441" s="39">
        <f t="shared" si="73"/>
        <v>46</v>
      </c>
      <c r="N441" s="73">
        <f t="shared" si="73"/>
        <v>46</v>
      </c>
    </row>
    <row r="442" spans="2:14" x14ac:dyDescent="0.3">
      <c r="B442" s="3" t="s">
        <v>516</v>
      </c>
      <c r="C442" s="17">
        <v>4.75</v>
      </c>
      <c r="D442" s="17">
        <v>3</v>
      </c>
      <c r="E442" s="17">
        <v>2.8333333333333335</v>
      </c>
      <c r="F442" s="17">
        <v>3</v>
      </c>
      <c r="G442" s="17">
        <v>3</v>
      </c>
      <c r="H442" s="53">
        <v>3.9166666666666665</v>
      </c>
      <c r="I442" s="53">
        <v>4</v>
      </c>
      <c r="J442" s="53">
        <v>3.5</v>
      </c>
      <c r="K442" s="53">
        <v>3.0833333333333335</v>
      </c>
      <c r="L442" s="17">
        <v>3</v>
      </c>
      <c r="M442" s="61">
        <v>3</v>
      </c>
      <c r="N442" s="74">
        <v>3</v>
      </c>
    </row>
    <row r="443" spans="2:14" x14ac:dyDescent="0.3">
      <c r="B443" s="3" t="s">
        <v>517</v>
      </c>
      <c r="C443" s="17">
        <v>14.583333333333334</v>
      </c>
      <c r="D443" s="17">
        <v>14.083333333333334</v>
      </c>
      <c r="E443" s="17">
        <v>15.25</v>
      </c>
      <c r="F443" s="17">
        <v>14</v>
      </c>
      <c r="G443" s="17">
        <v>12.833333333333334</v>
      </c>
      <c r="H443" s="53">
        <v>12.333333333333334</v>
      </c>
      <c r="I443" s="53">
        <v>13</v>
      </c>
      <c r="J443" s="53">
        <v>11.5</v>
      </c>
      <c r="K443" s="53">
        <v>11.166666666666666</v>
      </c>
      <c r="L443" s="17">
        <v>8.3333333333333339</v>
      </c>
      <c r="M443" s="61">
        <v>8</v>
      </c>
      <c r="N443" s="74">
        <v>8</v>
      </c>
    </row>
    <row r="444" spans="2:14" x14ac:dyDescent="0.3">
      <c r="B444" s="3" t="s">
        <v>518</v>
      </c>
      <c r="C444" s="17">
        <v>7.25</v>
      </c>
      <c r="D444" s="17">
        <v>6.666666666666667</v>
      </c>
      <c r="E444" s="17">
        <v>6</v>
      </c>
      <c r="F444" s="17">
        <v>6</v>
      </c>
      <c r="G444" s="17">
        <v>6</v>
      </c>
      <c r="H444" s="53">
        <v>6</v>
      </c>
      <c r="I444" s="53">
        <v>6</v>
      </c>
      <c r="J444" s="53">
        <v>6</v>
      </c>
      <c r="K444" s="53">
        <v>6</v>
      </c>
      <c r="L444" s="17">
        <v>6</v>
      </c>
      <c r="M444" s="61">
        <v>6</v>
      </c>
      <c r="N444" s="74">
        <v>6</v>
      </c>
    </row>
    <row r="445" spans="2:14" x14ac:dyDescent="0.3">
      <c r="B445" s="3" t="s">
        <v>519</v>
      </c>
      <c r="C445" s="17">
        <v>5.833333333333333</v>
      </c>
      <c r="D445" s="17">
        <v>5.833333333333333</v>
      </c>
      <c r="E445" s="17">
        <v>5.25</v>
      </c>
      <c r="F445" s="17">
        <v>4.583333333333333</v>
      </c>
      <c r="G445" s="17">
        <v>5.75</v>
      </c>
      <c r="H445" s="53">
        <v>5.25</v>
      </c>
      <c r="I445" s="53">
        <v>6</v>
      </c>
      <c r="J445" s="53">
        <v>6.916666666666667</v>
      </c>
      <c r="K445" s="53">
        <v>7.083333333333333</v>
      </c>
      <c r="L445" s="17">
        <v>6</v>
      </c>
      <c r="M445" s="61">
        <v>6</v>
      </c>
      <c r="N445" s="74">
        <v>6</v>
      </c>
    </row>
    <row r="446" spans="2:14" x14ac:dyDescent="0.3">
      <c r="B446" s="3" t="s">
        <v>521</v>
      </c>
      <c r="C446" s="17">
        <v>7.333333333333333</v>
      </c>
      <c r="D446" s="17">
        <v>7.916666666666667</v>
      </c>
      <c r="E446" s="17">
        <v>7.833333333333333</v>
      </c>
      <c r="F446" s="17">
        <v>7.916666666666667</v>
      </c>
      <c r="G446" s="17">
        <v>7</v>
      </c>
      <c r="H446" s="53">
        <v>7</v>
      </c>
      <c r="I446" s="53">
        <v>7.5</v>
      </c>
      <c r="J446" s="53">
        <v>7</v>
      </c>
      <c r="K446" s="53">
        <v>6.75</v>
      </c>
      <c r="L446" s="17">
        <v>5</v>
      </c>
      <c r="M446" s="61">
        <v>5</v>
      </c>
      <c r="N446" s="74">
        <v>5</v>
      </c>
    </row>
    <row r="447" spans="2:14" x14ac:dyDescent="0.3">
      <c r="B447" s="3" t="s">
        <v>523</v>
      </c>
      <c r="C447" s="17">
        <v>12</v>
      </c>
      <c r="D447" s="17">
        <v>11.083333333333334</v>
      </c>
      <c r="E447" s="17">
        <v>10.833333333333334</v>
      </c>
      <c r="F447" s="17">
        <v>12.5</v>
      </c>
      <c r="G447" s="17">
        <v>13</v>
      </c>
      <c r="H447" s="53">
        <v>16.25</v>
      </c>
      <c r="I447" s="53">
        <v>16.5</v>
      </c>
      <c r="J447" s="53">
        <v>15.5</v>
      </c>
      <c r="K447" s="53">
        <v>16.25</v>
      </c>
      <c r="L447" s="17">
        <v>13.25</v>
      </c>
      <c r="M447" s="61">
        <v>13</v>
      </c>
      <c r="N447" s="74">
        <v>13</v>
      </c>
    </row>
    <row r="448" spans="2:14" x14ac:dyDescent="0.3">
      <c r="B448" s="3" t="s">
        <v>524</v>
      </c>
      <c r="C448" s="17">
        <v>5.166666666666667</v>
      </c>
      <c r="D448" s="17">
        <v>5</v>
      </c>
      <c r="E448" s="17">
        <v>5</v>
      </c>
      <c r="F448" s="17">
        <v>8</v>
      </c>
      <c r="G448" s="17">
        <v>10.916666666666666</v>
      </c>
      <c r="H448" s="53">
        <v>8</v>
      </c>
      <c r="I448" s="53">
        <v>6.416666666666667</v>
      </c>
      <c r="J448" s="53">
        <v>8.5833333333333339</v>
      </c>
      <c r="K448" s="53">
        <v>9.4166666666666661</v>
      </c>
      <c r="L448" s="17">
        <v>3.5833333333333335</v>
      </c>
      <c r="M448" s="61">
        <v>5</v>
      </c>
      <c r="N448" s="74">
        <v>5</v>
      </c>
    </row>
    <row r="449" spans="2:14" x14ac:dyDescent="0.3">
      <c r="B449" s="29" t="s">
        <v>197</v>
      </c>
      <c r="C449" s="39">
        <f t="shared" ref="C449:N449" si="74">+SUM(C450:C452)</f>
        <v>23.333333333333332</v>
      </c>
      <c r="D449" s="39">
        <f t="shared" si="74"/>
        <v>21.833333333333332</v>
      </c>
      <c r="E449" s="39">
        <f t="shared" si="74"/>
        <v>20.166666666666668</v>
      </c>
      <c r="F449" s="39">
        <f t="shared" si="74"/>
        <v>20.333333333333336</v>
      </c>
      <c r="G449" s="39">
        <f t="shared" si="74"/>
        <v>21.416666666666664</v>
      </c>
      <c r="H449" s="52">
        <f t="shared" si="74"/>
        <v>22.25</v>
      </c>
      <c r="I449" s="52">
        <f t="shared" si="74"/>
        <v>23.083333333333332</v>
      </c>
      <c r="J449" s="52">
        <f t="shared" si="74"/>
        <v>24</v>
      </c>
      <c r="K449" s="52">
        <f t="shared" si="74"/>
        <v>27.416666666666664</v>
      </c>
      <c r="L449" s="39">
        <f t="shared" si="74"/>
        <v>26.833333333333332</v>
      </c>
      <c r="M449" s="39">
        <f t="shared" si="74"/>
        <v>27</v>
      </c>
      <c r="N449" s="73">
        <f t="shared" si="74"/>
        <v>27</v>
      </c>
    </row>
    <row r="450" spans="2:14" x14ac:dyDescent="0.3">
      <c r="B450" s="3" t="s">
        <v>526</v>
      </c>
      <c r="C450" s="17">
        <v>1</v>
      </c>
      <c r="D450" s="17">
        <v>1</v>
      </c>
      <c r="E450" s="17">
        <v>1</v>
      </c>
      <c r="F450" s="17">
        <v>1</v>
      </c>
      <c r="G450" s="17">
        <v>1</v>
      </c>
      <c r="H450" s="53">
        <v>1</v>
      </c>
      <c r="I450" s="53">
        <v>1</v>
      </c>
      <c r="J450" s="53">
        <v>1</v>
      </c>
      <c r="K450" s="53">
        <v>1.5833333333333333</v>
      </c>
      <c r="L450" s="17">
        <v>1</v>
      </c>
      <c r="M450" s="61">
        <v>1</v>
      </c>
      <c r="N450" s="74">
        <v>1</v>
      </c>
    </row>
    <row r="451" spans="2:14" x14ac:dyDescent="0.3">
      <c r="B451" s="3" t="s">
        <v>527</v>
      </c>
      <c r="C451" s="17">
        <v>5</v>
      </c>
      <c r="D451" s="17">
        <v>4.333333333333333</v>
      </c>
      <c r="E451" s="17">
        <v>4.833333333333333</v>
      </c>
      <c r="F451" s="17">
        <v>5</v>
      </c>
      <c r="G451" s="17">
        <v>5</v>
      </c>
      <c r="H451" s="53">
        <v>5</v>
      </c>
      <c r="I451" s="53">
        <v>5</v>
      </c>
      <c r="J451" s="53">
        <v>5</v>
      </c>
      <c r="K451" s="53">
        <v>5.5</v>
      </c>
      <c r="L451" s="17">
        <v>6</v>
      </c>
      <c r="M451" s="61">
        <v>6</v>
      </c>
      <c r="N451" s="74">
        <v>6</v>
      </c>
    </row>
    <row r="452" spans="2:14" x14ac:dyDescent="0.3">
      <c r="B452" s="3" t="s">
        <v>530</v>
      </c>
      <c r="C452" s="17">
        <v>17.333333333333332</v>
      </c>
      <c r="D452" s="17">
        <v>16.5</v>
      </c>
      <c r="E452" s="17">
        <v>14.333333333333334</v>
      </c>
      <c r="F452" s="17">
        <v>14.333333333333334</v>
      </c>
      <c r="G452" s="17">
        <v>15.416666666666666</v>
      </c>
      <c r="H452" s="53">
        <v>16.25</v>
      </c>
      <c r="I452" s="53">
        <v>17.083333333333332</v>
      </c>
      <c r="J452" s="53">
        <v>18</v>
      </c>
      <c r="K452" s="53">
        <v>20.333333333333332</v>
      </c>
      <c r="L452" s="17">
        <v>19.833333333333332</v>
      </c>
      <c r="M452" s="61">
        <v>20</v>
      </c>
      <c r="N452" s="74">
        <v>20</v>
      </c>
    </row>
    <row r="453" spans="2:14" x14ac:dyDescent="0.3">
      <c r="B453" s="29" t="s">
        <v>198</v>
      </c>
      <c r="C453" s="39">
        <f>+SUM(C454:C461)</f>
        <v>38.333333333333329</v>
      </c>
      <c r="D453" s="39">
        <f t="shared" ref="D453:N453" si="75">+SUM(D454:D461)</f>
        <v>37.416666666666664</v>
      </c>
      <c r="E453" s="39">
        <f t="shared" si="75"/>
        <v>40.916666666666671</v>
      </c>
      <c r="F453" s="39">
        <f t="shared" si="75"/>
        <v>43</v>
      </c>
      <c r="G453" s="39">
        <f t="shared" si="75"/>
        <v>44.666666666666664</v>
      </c>
      <c r="H453" s="52">
        <f t="shared" ref="H453:M453" si="76">+SUM(H454:H461)</f>
        <v>46.416666666666664</v>
      </c>
      <c r="I453" s="52">
        <f t="shared" si="76"/>
        <v>47.666666666666664</v>
      </c>
      <c r="J453" s="52">
        <f t="shared" si="76"/>
        <v>47.75</v>
      </c>
      <c r="K453" s="52">
        <f t="shared" si="76"/>
        <v>47.416666666666664</v>
      </c>
      <c r="L453" s="39">
        <f t="shared" si="76"/>
        <v>45.250000000000007</v>
      </c>
      <c r="M453" s="39">
        <f t="shared" si="76"/>
        <v>44</v>
      </c>
      <c r="N453" s="73">
        <f t="shared" si="75"/>
        <v>44</v>
      </c>
    </row>
    <row r="454" spans="2:14" x14ac:dyDescent="0.3">
      <c r="B454" s="3" t="s">
        <v>532</v>
      </c>
      <c r="C454" s="17">
        <v>2</v>
      </c>
      <c r="D454" s="17">
        <v>2.3333333333333335</v>
      </c>
      <c r="E454" s="17">
        <v>3.8333333333333335</v>
      </c>
      <c r="F454" s="17">
        <v>4</v>
      </c>
      <c r="G454" s="17">
        <v>4</v>
      </c>
      <c r="H454" s="53">
        <v>4</v>
      </c>
      <c r="I454" s="53">
        <v>4</v>
      </c>
      <c r="J454" s="53">
        <v>4</v>
      </c>
      <c r="K454" s="53">
        <v>4</v>
      </c>
      <c r="L454" s="17">
        <v>2.9166666666666665</v>
      </c>
      <c r="M454" s="61">
        <v>2</v>
      </c>
      <c r="N454" s="74">
        <v>2</v>
      </c>
    </row>
    <row r="455" spans="2:14" x14ac:dyDescent="0.3">
      <c r="B455" s="3" t="s">
        <v>533</v>
      </c>
      <c r="C455" s="17">
        <v>7</v>
      </c>
      <c r="D455" s="17">
        <v>7</v>
      </c>
      <c r="E455" s="17">
        <v>7</v>
      </c>
      <c r="F455" s="17">
        <v>7</v>
      </c>
      <c r="G455" s="17">
        <v>9.5</v>
      </c>
      <c r="H455" s="53">
        <v>9.9166666666666661</v>
      </c>
      <c r="I455" s="53">
        <v>9.5833333333333339</v>
      </c>
      <c r="J455" s="53">
        <v>8.9166666666666661</v>
      </c>
      <c r="K455" s="53">
        <v>8</v>
      </c>
      <c r="L455" s="17">
        <v>7.333333333333333</v>
      </c>
      <c r="M455" s="61">
        <v>7</v>
      </c>
      <c r="N455" s="74">
        <v>7</v>
      </c>
    </row>
    <row r="456" spans="2:14" x14ac:dyDescent="0.3">
      <c r="B456" s="3" t="s">
        <v>534</v>
      </c>
      <c r="C456" s="17">
        <v>5.083333333333333</v>
      </c>
      <c r="D456" s="17">
        <v>5</v>
      </c>
      <c r="E456" s="17">
        <v>5</v>
      </c>
      <c r="F456" s="17">
        <v>5.666666666666667</v>
      </c>
      <c r="G456" s="17">
        <v>6</v>
      </c>
      <c r="H456" s="53">
        <v>6</v>
      </c>
      <c r="I456" s="53">
        <v>6</v>
      </c>
      <c r="J456" s="53">
        <v>6</v>
      </c>
      <c r="K456" s="53">
        <v>6</v>
      </c>
      <c r="L456" s="17">
        <v>6.5</v>
      </c>
      <c r="M456" s="61">
        <v>7</v>
      </c>
      <c r="N456" s="74">
        <v>7</v>
      </c>
    </row>
    <row r="457" spans="2:14" x14ac:dyDescent="0.3">
      <c r="B457" s="3" t="s">
        <v>535</v>
      </c>
      <c r="C457" s="17">
        <v>2</v>
      </c>
      <c r="D457" s="17">
        <v>1.9166666666666667</v>
      </c>
      <c r="E457" s="17">
        <v>2</v>
      </c>
      <c r="F457" s="17">
        <v>2.8333333333333335</v>
      </c>
      <c r="G457" s="17">
        <v>3</v>
      </c>
      <c r="H457" s="53">
        <v>3</v>
      </c>
      <c r="I457" s="53">
        <v>3</v>
      </c>
      <c r="J457" s="53">
        <v>3</v>
      </c>
      <c r="K457" s="53">
        <v>3.0833333333333335</v>
      </c>
      <c r="L457" s="17">
        <v>2.6666666666666665</v>
      </c>
      <c r="M457" s="61">
        <v>2</v>
      </c>
      <c r="N457" s="74">
        <v>2</v>
      </c>
    </row>
    <row r="458" spans="2:14" x14ac:dyDescent="0.3">
      <c r="B458" s="3" t="s">
        <v>536</v>
      </c>
      <c r="C458" s="17">
        <v>6</v>
      </c>
      <c r="D458" s="17">
        <v>5</v>
      </c>
      <c r="E458" s="17">
        <v>5.333333333333333</v>
      </c>
      <c r="F458" s="17">
        <v>5.5</v>
      </c>
      <c r="G458" s="17">
        <v>5</v>
      </c>
      <c r="H458" s="53">
        <v>5</v>
      </c>
      <c r="I458" s="53">
        <v>6.916666666666667</v>
      </c>
      <c r="J458" s="53">
        <v>7.833333333333333</v>
      </c>
      <c r="K458" s="53">
        <v>7.25</v>
      </c>
      <c r="L458" s="17">
        <v>7</v>
      </c>
      <c r="M458" s="61">
        <v>7</v>
      </c>
      <c r="N458" s="74">
        <v>7</v>
      </c>
    </row>
    <row r="459" spans="2:14" x14ac:dyDescent="0.3">
      <c r="B459" s="3" t="s">
        <v>537</v>
      </c>
      <c r="C459" s="17">
        <v>8.25</v>
      </c>
      <c r="D459" s="17">
        <v>7.333333333333333</v>
      </c>
      <c r="E459" s="17">
        <v>8.75</v>
      </c>
      <c r="F459" s="17">
        <v>9</v>
      </c>
      <c r="G459" s="17">
        <v>7.416666666666667</v>
      </c>
      <c r="H459" s="53">
        <v>7</v>
      </c>
      <c r="I459" s="53">
        <v>7</v>
      </c>
      <c r="J459" s="53">
        <v>7</v>
      </c>
      <c r="K459" s="53">
        <v>8</v>
      </c>
      <c r="L459" s="17">
        <v>8</v>
      </c>
      <c r="M459" s="61">
        <v>8</v>
      </c>
      <c r="N459" s="74">
        <v>8</v>
      </c>
    </row>
    <row r="460" spans="2:14" x14ac:dyDescent="0.3">
      <c r="B460" s="3" t="s">
        <v>538</v>
      </c>
      <c r="C460" s="17">
        <v>6</v>
      </c>
      <c r="D460" s="17">
        <v>6.833333333333333</v>
      </c>
      <c r="E460" s="17">
        <v>7</v>
      </c>
      <c r="F460" s="17">
        <v>7</v>
      </c>
      <c r="G460" s="17">
        <v>8.6666666666666661</v>
      </c>
      <c r="H460" s="53">
        <v>10.5</v>
      </c>
      <c r="I460" s="53">
        <v>10.166666666666666</v>
      </c>
      <c r="J460" s="53">
        <v>10</v>
      </c>
      <c r="K460" s="53">
        <v>10.083333333333334</v>
      </c>
      <c r="L460" s="17">
        <v>9.8333333333333339</v>
      </c>
      <c r="M460" s="61">
        <v>10</v>
      </c>
      <c r="N460" s="74">
        <v>10</v>
      </c>
    </row>
    <row r="461" spans="2:14" x14ac:dyDescent="0.3">
      <c r="B461" s="3" t="s">
        <v>539</v>
      </c>
      <c r="C461" s="17">
        <v>2</v>
      </c>
      <c r="D461" s="17">
        <v>2</v>
      </c>
      <c r="E461" s="17">
        <v>2</v>
      </c>
      <c r="F461" s="17">
        <v>2</v>
      </c>
      <c r="G461" s="17">
        <v>1.0833333333333333</v>
      </c>
      <c r="H461" s="53">
        <v>1</v>
      </c>
      <c r="I461" s="53">
        <v>1</v>
      </c>
      <c r="J461" s="53">
        <v>1</v>
      </c>
      <c r="K461" s="53">
        <v>1</v>
      </c>
      <c r="L461" s="17">
        <v>1</v>
      </c>
      <c r="M461" s="61">
        <v>1</v>
      </c>
      <c r="N461" s="74">
        <v>1</v>
      </c>
    </row>
    <row r="462" spans="2:14" x14ac:dyDescent="0.3">
      <c r="B462" s="29" t="s">
        <v>199</v>
      </c>
      <c r="C462" s="39">
        <f t="shared" ref="C462:N462" si="77">+SUM(C463:C474)</f>
        <v>145.87121212121215</v>
      </c>
      <c r="D462" s="39">
        <f t="shared" si="77"/>
        <v>145.49999999999997</v>
      </c>
      <c r="E462" s="39">
        <f t="shared" si="77"/>
        <v>157.41666666666666</v>
      </c>
      <c r="F462" s="39">
        <f t="shared" si="77"/>
        <v>171.75</v>
      </c>
      <c r="G462" s="39">
        <f t="shared" si="77"/>
        <v>175.75</v>
      </c>
      <c r="H462" s="39">
        <f t="shared" si="77"/>
        <v>180.5</v>
      </c>
      <c r="I462" s="39">
        <f t="shared" si="77"/>
        <v>188.75</v>
      </c>
      <c r="J462" s="39">
        <f t="shared" si="77"/>
        <v>192.41666666666666</v>
      </c>
      <c r="K462" s="39">
        <f t="shared" si="77"/>
        <v>207.75000000000003</v>
      </c>
      <c r="L462" s="39">
        <f t="shared" si="77"/>
        <v>193.75</v>
      </c>
      <c r="M462" s="39">
        <f t="shared" si="77"/>
        <v>192</v>
      </c>
      <c r="N462" s="73">
        <f t="shared" si="77"/>
        <v>192</v>
      </c>
    </row>
    <row r="463" spans="2:14" x14ac:dyDescent="0.3">
      <c r="B463" s="3" t="s">
        <v>541</v>
      </c>
      <c r="C463" s="17">
        <v>9.0909090909090917</v>
      </c>
      <c r="D463" s="17">
        <v>8.5</v>
      </c>
      <c r="E463" s="17">
        <v>7.75</v>
      </c>
      <c r="F463" s="17">
        <v>7</v>
      </c>
      <c r="G463" s="17">
        <v>5.916666666666667</v>
      </c>
      <c r="H463" s="53">
        <v>5.666666666666667</v>
      </c>
      <c r="I463" s="53">
        <v>6.583333333333333</v>
      </c>
      <c r="J463" s="53">
        <v>5.916666666666667</v>
      </c>
      <c r="K463" s="53">
        <v>4.666666666666667</v>
      </c>
      <c r="L463" s="17">
        <v>4.333333333333333</v>
      </c>
      <c r="M463" s="61">
        <v>4</v>
      </c>
      <c r="N463" s="74">
        <v>4</v>
      </c>
    </row>
    <row r="464" spans="2:14" x14ac:dyDescent="0.3">
      <c r="B464" s="3" t="s">
        <v>543</v>
      </c>
      <c r="C464" s="17">
        <v>8.0909090909090917</v>
      </c>
      <c r="D464" s="17">
        <v>5.75</v>
      </c>
      <c r="E464" s="17">
        <v>4.583333333333333</v>
      </c>
      <c r="F464" s="17">
        <v>3.3333333333333335</v>
      </c>
      <c r="G464" s="17">
        <v>3</v>
      </c>
      <c r="H464" s="53">
        <v>3</v>
      </c>
      <c r="I464" s="53">
        <v>3</v>
      </c>
      <c r="J464" s="53">
        <v>3</v>
      </c>
      <c r="K464" s="53">
        <v>3</v>
      </c>
      <c r="L464" s="17">
        <v>3</v>
      </c>
      <c r="M464" s="61">
        <v>3</v>
      </c>
      <c r="N464" s="74">
        <v>3</v>
      </c>
    </row>
    <row r="465" spans="2:14" x14ac:dyDescent="0.3">
      <c r="B465" s="3" t="s">
        <v>574</v>
      </c>
      <c r="C465" s="17">
        <v>9.25</v>
      </c>
      <c r="D465" s="17">
        <v>8.8333333333333339</v>
      </c>
      <c r="E465" s="17">
        <v>9</v>
      </c>
      <c r="F465" s="17">
        <v>9</v>
      </c>
      <c r="G465" s="17">
        <v>9</v>
      </c>
      <c r="H465" s="53">
        <v>9</v>
      </c>
      <c r="I465" s="53">
        <v>10</v>
      </c>
      <c r="J465" s="53">
        <v>11</v>
      </c>
      <c r="K465" s="53">
        <v>11.083333333333334</v>
      </c>
      <c r="L465" s="17">
        <v>11</v>
      </c>
      <c r="M465" s="61">
        <v>11</v>
      </c>
      <c r="N465" s="74">
        <v>11</v>
      </c>
    </row>
    <row r="466" spans="2:14" x14ac:dyDescent="0.3">
      <c r="B466" s="3" t="s">
        <v>544</v>
      </c>
      <c r="C466" s="17">
        <v>9.5</v>
      </c>
      <c r="D466" s="17">
        <v>10.666666666666666</v>
      </c>
      <c r="E466" s="17">
        <v>12</v>
      </c>
      <c r="F466" s="17">
        <v>14.333333333333334</v>
      </c>
      <c r="G466" s="17">
        <v>14.75</v>
      </c>
      <c r="H466" s="53">
        <v>14.916666666666666</v>
      </c>
      <c r="I466" s="53">
        <v>15</v>
      </c>
      <c r="J466" s="53">
        <v>15.666666666666666</v>
      </c>
      <c r="K466" s="53">
        <v>17.833333333333332</v>
      </c>
      <c r="L466" s="17">
        <v>19.25</v>
      </c>
      <c r="M466" s="61">
        <v>19</v>
      </c>
      <c r="N466" s="74">
        <v>19</v>
      </c>
    </row>
    <row r="467" spans="2:14" x14ac:dyDescent="0.3">
      <c r="B467" s="3" t="s">
        <v>545</v>
      </c>
      <c r="C467" s="17">
        <v>8.8333333333333339</v>
      </c>
      <c r="D467" s="17">
        <v>9</v>
      </c>
      <c r="E467" s="17">
        <v>16.416666666666668</v>
      </c>
      <c r="F467" s="17">
        <v>20.833333333333332</v>
      </c>
      <c r="G467" s="17">
        <v>24</v>
      </c>
      <c r="H467" s="53">
        <v>21.333333333333332</v>
      </c>
      <c r="I467" s="53">
        <v>20.166666666666668</v>
      </c>
      <c r="J467" s="53">
        <v>22.75</v>
      </c>
      <c r="K467" s="53">
        <v>26.666666666666668</v>
      </c>
      <c r="L467" s="17">
        <v>22.833333333333332</v>
      </c>
      <c r="M467" s="61">
        <v>22</v>
      </c>
      <c r="N467" s="74">
        <v>22</v>
      </c>
    </row>
    <row r="468" spans="2:14" x14ac:dyDescent="0.3">
      <c r="B468" s="3" t="s">
        <v>546</v>
      </c>
      <c r="C468" s="17">
        <v>11</v>
      </c>
      <c r="D468" s="17">
        <v>10.75</v>
      </c>
      <c r="E468" s="17">
        <v>10.75</v>
      </c>
      <c r="F468" s="17">
        <v>11</v>
      </c>
      <c r="G468" s="17">
        <v>10.5</v>
      </c>
      <c r="H468" s="53">
        <v>10</v>
      </c>
      <c r="I468" s="53">
        <v>10</v>
      </c>
      <c r="J468" s="53">
        <v>10</v>
      </c>
      <c r="K468" s="53">
        <v>10.083333333333334</v>
      </c>
      <c r="L468" s="17">
        <v>10</v>
      </c>
      <c r="M468" s="61">
        <v>10</v>
      </c>
      <c r="N468" s="74">
        <v>10</v>
      </c>
    </row>
    <row r="469" spans="2:14" x14ac:dyDescent="0.3">
      <c r="B469" s="3" t="s">
        <v>547</v>
      </c>
      <c r="C469" s="17">
        <v>5.416666666666667</v>
      </c>
      <c r="D469" s="17">
        <v>5.666666666666667</v>
      </c>
      <c r="E469" s="17">
        <v>5.916666666666667</v>
      </c>
      <c r="F469" s="17">
        <v>6</v>
      </c>
      <c r="G469" s="17">
        <v>6.333333333333333</v>
      </c>
      <c r="H469" s="53">
        <v>10.416666666666666</v>
      </c>
      <c r="I469" s="53">
        <v>11.833333333333334</v>
      </c>
      <c r="J469" s="53">
        <v>11.583333333333334</v>
      </c>
      <c r="K469" s="53">
        <v>11.5</v>
      </c>
      <c r="L469" s="17">
        <v>10</v>
      </c>
      <c r="M469" s="61">
        <v>9</v>
      </c>
      <c r="N469" s="74">
        <v>9</v>
      </c>
    </row>
    <row r="470" spans="2:14" x14ac:dyDescent="0.3">
      <c r="B470" s="3" t="s">
        <v>548</v>
      </c>
      <c r="C470" s="17">
        <v>7.416666666666667</v>
      </c>
      <c r="D470" s="17">
        <v>6.5</v>
      </c>
      <c r="E470" s="17">
        <v>7.583333333333333</v>
      </c>
      <c r="F470" s="17">
        <v>12.583333333333334</v>
      </c>
      <c r="G470" s="17">
        <v>15</v>
      </c>
      <c r="H470" s="53">
        <v>14.5</v>
      </c>
      <c r="I470" s="53">
        <v>23.25</v>
      </c>
      <c r="J470" s="53">
        <v>23.583333333333332</v>
      </c>
      <c r="K470" s="53">
        <v>33.666666666666664</v>
      </c>
      <c r="L470" s="17">
        <v>26.416666666666668</v>
      </c>
      <c r="M470" s="61">
        <v>28</v>
      </c>
      <c r="N470" s="74">
        <v>28</v>
      </c>
    </row>
    <row r="471" spans="2:14" x14ac:dyDescent="0.3">
      <c r="B471" s="3" t="s">
        <v>549</v>
      </c>
      <c r="C471" s="17">
        <v>13</v>
      </c>
      <c r="D471" s="17">
        <v>14.583333333333334</v>
      </c>
      <c r="E471" s="17">
        <v>14.75</v>
      </c>
      <c r="F471" s="17">
        <v>17.833333333333332</v>
      </c>
      <c r="G471" s="17">
        <v>17.25</v>
      </c>
      <c r="H471" s="53">
        <v>18.75</v>
      </c>
      <c r="I471" s="53">
        <v>16.666666666666668</v>
      </c>
      <c r="J471" s="53">
        <v>15.75</v>
      </c>
      <c r="K471" s="53">
        <v>14.333333333333334</v>
      </c>
      <c r="L471" s="17">
        <v>15.916666666666666</v>
      </c>
      <c r="M471" s="61">
        <v>17</v>
      </c>
      <c r="N471" s="74">
        <v>17</v>
      </c>
    </row>
    <row r="472" spans="2:14" x14ac:dyDescent="0.3">
      <c r="B472" s="3" t="s">
        <v>550</v>
      </c>
      <c r="C472" s="17">
        <v>23</v>
      </c>
      <c r="D472" s="17">
        <v>22.333333333333332</v>
      </c>
      <c r="E472" s="17">
        <v>25</v>
      </c>
      <c r="F472" s="17">
        <v>27</v>
      </c>
      <c r="G472" s="17">
        <v>26.166666666666668</v>
      </c>
      <c r="H472" s="53">
        <v>26.166666666666668</v>
      </c>
      <c r="I472" s="53">
        <v>26.083333333333332</v>
      </c>
      <c r="J472" s="53">
        <v>25.916666666666668</v>
      </c>
      <c r="K472" s="53">
        <v>26.833333333333332</v>
      </c>
      <c r="L472" s="17">
        <v>25</v>
      </c>
      <c r="M472" s="61">
        <v>23</v>
      </c>
      <c r="N472" s="74">
        <v>23</v>
      </c>
    </row>
    <row r="473" spans="2:14" x14ac:dyDescent="0.3">
      <c r="B473" s="3" t="s">
        <v>552</v>
      </c>
      <c r="C473" s="17">
        <v>30</v>
      </c>
      <c r="D473" s="17">
        <v>31</v>
      </c>
      <c r="E473" s="17">
        <v>32.75</v>
      </c>
      <c r="F473" s="17">
        <v>32.833333333333336</v>
      </c>
      <c r="G473" s="17">
        <v>31.333333333333332</v>
      </c>
      <c r="H473" s="53">
        <v>30</v>
      </c>
      <c r="I473" s="53">
        <v>29.166666666666668</v>
      </c>
      <c r="J473" s="53">
        <v>29.833333333333332</v>
      </c>
      <c r="K473" s="53">
        <v>31.083333333333332</v>
      </c>
      <c r="L473" s="17">
        <v>29</v>
      </c>
      <c r="M473" s="61">
        <v>29</v>
      </c>
      <c r="N473" s="74">
        <v>29</v>
      </c>
    </row>
    <row r="474" spans="2:14" x14ac:dyDescent="0.3">
      <c r="B474" s="3" t="s">
        <v>554</v>
      </c>
      <c r="C474" s="17">
        <v>11.272727272727273</v>
      </c>
      <c r="D474" s="17">
        <v>11.916666666666666</v>
      </c>
      <c r="E474" s="17">
        <v>10.916666666666666</v>
      </c>
      <c r="F474" s="17">
        <v>10</v>
      </c>
      <c r="G474" s="17">
        <v>12.5</v>
      </c>
      <c r="H474" s="53">
        <v>16.75</v>
      </c>
      <c r="I474" s="53">
        <v>17</v>
      </c>
      <c r="J474" s="53">
        <v>17.416666666666668</v>
      </c>
      <c r="K474" s="53">
        <v>17</v>
      </c>
      <c r="L474" s="17">
        <v>17</v>
      </c>
      <c r="M474" s="61">
        <v>17</v>
      </c>
      <c r="N474" s="74">
        <v>17</v>
      </c>
    </row>
    <row r="475" spans="2:14" x14ac:dyDescent="0.3">
      <c r="B475" s="29" t="s">
        <v>200</v>
      </c>
      <c r="C475" s="39">
        <f>+SUM(C476:C478)</f>
        <v>20</v>
      </c>
      <c r="D475" s="39">
        <f t="shared" ref="D475:N475" si="78">+SUM(D476:D478)</f>
        <v>22</v>
      </c>
      <c r="E475" s="39">
        <f t="shared" si="78"/>
        <v>22</v>
      </c>
      <c r="F475" s="39">
        <f t="shared" si="78"/>
        <v>23.166666666666668</v>
      </c>
      <c r="G475" s="39">
        <f t="shared" si="78"/>
        <v>24.5</v>
      </c>
      <c r="H475" s="52">
        <f t="shared" ref="H475:M475" si="79">+SUM(H476:H478)</f>
        <v>25.166666666666664</v>
      </c>
      <c r="I475" s="52">
        <f t="shared" si="79"/>
        <v>26</v>
      </c>
      <c r="J475" s="52">
        <f t="shared" si="79"/>
        <v>25.75</v>
      </c>
      <c r="K475" s="52">
        <f t="shared" si="79"/>
        <v>24.5</v>
      </c>
      <c r="L475" s="39">
        <f t="shared" si="79"/>
        <v>23.916666666666668</v>
      </c>
      <c r="M475" s="39">
        <f t="shared" si="79"/>
        <v>24</v>
      </c>
      <c r="N475" s="73">
        <f t="shared" si="78"/>
        <v>24</v>
      </c>
    </row>
    <row r="476" spans="2:14" x14ac:dyDescent="0.3">
      <c r="B476" s="3" t="s">
        <v>555</v>
      </c>
      <c r="C476" s="17">
        <v>7.5</v>
      </c>
      <c r="D476" s="17">
        <v>9.4166666666666661</v>
      </c>
      <c r="E476" s="17">
        <v>9</v>
      </c>
      <c r="F476" s="17">
        <v>9</v>
      </c>
      <c r="G476" s="17">
        <v>8.9166666666666661</v>
      </c>
      <c r="H476" s="53">
        <v>9.1666666666666661</v>
      </c>
      <c r="I476" s="53">
        <v>8.5</v>
      </c>
      <c r="J476" s="53">
        <v>7.75</v>
      </c>
      <c r="K476" s="53">
        <v>6.583333333333333</v>
      </c>
      <c r="L476" s="17">
        <v>6.416666666666667</v>
      </c>
      <c r="M476" s="61">
        <v>8</v>
      </c>
      <c r="N476" s="74">
        <v>8</v>
      </c>
    </row>
    <row r="477" spans="2:14" x14ac:dyDescent="0.3">
      <c r="B477" s="3" t="s">
        <v>556</v>
      </c>
      <c r="C477" s="17">
        <v>6.416666666666667</v>
      </c>
      <c r="D477" s="17">
        <v>5.75</v>
      </c>
      <c r="E477" s="17">
        <v>6</v>
      </c>
      <c r="F477" s="17">
        <v>7.166666666666667</v>
      </c>
      <c r="G477" s="17">
        <v>8.5833333333333339</v>
      </c>
      <c r="H477" s="53">
        <v>9</v>
      </c>
      <c r="I477" s="53">
        <v>9.75</v>
      </c>
      <c r="J477" s="53">
        <v>10</v>
      </c>
      <c r="K477" s="53">
        <v>9.9166666666666661</v>
      </c>
      <c r="L477" s="17">
        <v>9.75</v>
      </c>
      <c r="M477" s="61">
        <v>9</v>
      </c>
      <c r="N477" s="74">
        <v>9</v>
      </c>
    </row>
    <row r="478" spans="2:14" x14ac:dyDescent="0.3">
      <c r="B478" s="3" t="s">
        <v>557</v>
      </c>
      <c r="C478" s="17">
        <v>6.083333333333333</v>
      </c>
      <c r="D478" s="17">
        <v>6.833333333333333</v>
      </c>
      <c r="E478" s="17">
        <v>7</v>
      </c>
      <c r="F478" s="17">
        <v>7</v>
      </c>
      <c r="G478" s="17">
        <v>7</v>
      </c>
      <c r="H478" s="53">
        <v>7</v>
      </c>
      <c r="I478" s="53">
        <v>7.75</v>
      </c>
      <c r="J478" s="53">
        <v>8</v>
      </c>
      <c r="K478" s="53">
        <v>8</v>
      </c>
      <c r="L478" s="17">
        <v>7.75</v>
      </c>
      <c r="M478" s="61">
        <v>7</v>
      </c>
      <c r="N478" s="74">
        <v>7</v>
      </c>
    </row>
    <row r="479" spans="2:14" x14ac:dyDescent="0.3">
      <c r="B479" s="29" t="s">
        <v>201</v>
      </c>
      <c r="C479" s="39">
        <f>+SUM(C480:C483)</f>
        <v>31.000000000000004</v>
      </c>
      <c r="D479" s="39">
        <f t="shared" ref="D479:N479" si="80">+SUM(D480:D483)</f>
        <v>27.416666666666668</v>
      </c>
      <c r="E479" s="39">
        <f t="shared" si="80"/>
        <v>26.083333333333336</v>
      </c>
      <c r="F479" s="39">
        <f t="shared" si="80"/>
        <v>25</v>
      </c>
      <c r="G479" s="39">
        <f t="shared" si="80"/>
        <v>27.5</v>
      </c>
      <c r="H479" s="52">
        <f t="shared" ref="H479:M479" si="81">+SUM(H480:H483)</f>
        <v>30.333333333333332</v>
      </c>
      <c r="I479" s="52">
        <f t="shared" si="81"/>
        <v>31.166666666666668</v>
      </c>
      <c r="J479" s="52">
        <f t="shared" si="81"/>
        <v>31.333333333333332</v>
      </c>
      <c r="K479" s="52">
        <f t="shared" si="81"/>
        <v>33.083333333333336</v>
      </c>
      <c r="L479" s="39">
        <f t="shared" si="81"/>
        <v>30.833333333333336</v>
      </c>
      <c r="M479" s="39">
        <f t="shared" si="81"/>
        <v>30</v>
      </c>
      <c r="N479" s="73">
        <f t="shared" si="80"/>
        <v>30</v>
      </c>
    </row>
    <row r="480" spans="2:14" x14ac:dyDescent="0.3">
      <c r="B480" s="3" t="s">
        <v>558</v>
      </c>
      <c r="C480" s="17">
        <v>12.083333333333334</v>
      </c>
      <c r="D480" s="17">
        <v>9.8333333333333339</v>
      </c>
      <c r="E480" s="17">
        <v>9</v>
      </c>
      <c r="F480" s="17">
        <v>9</v>
      </c>
      <c r="G480" s="17">
        <v>11.5</v>
      </c>
      <c r="H480" s="53">
        <v>13.666666666666666</v>
      </c>
      <c r="I480" s="53">
        <v>13.583333333333334</v>
      </c>
      <c r="J480" s="53">
        <v>12.5</v>
      </c>
      <c r="K480" s="53">
        <v>13.333333333333334</v>
      </c>
      <c r="L480" s="17">
        <v>12.583333333333334</v>
      </c>
      <c r="M480" s="61">
        <v>13</v>
      </c>
      <c r="N480" s="74">
        <v>13</v>
      </c>
    </row>
    <row r="481" spans="2:14" x14ac:dyDescent="0.3">
      <c r="B481" s="3" t="s">
        <v>559</v>
      </c>
      <c r="C481" s="17">
        <v>7</v>
      </c>
      <c r="D481" s="17">
        <v>7.083333333333333</v>
      </c>
      <c r="E481" s="17">
        <v>6.416666666666667</v>
      </c>
      <c r="F481" s="17">
        <v>6</v>
      </c>
      <c r="G481" s="17">
        <v>6</v>
      </c>
      <c r="H481" s="53">
        <v>6</v>
      </c>
      <c r="I481" s="53">
        <v>6</v>
      </c>
      <c r="J481" s="53">
        <v>5.833333333333333</v>
      </c>
      <c r="K481" s="53">
        <v>6</v>
      </c>
      <c r="L481" s="17">
        <v>4.833333333333333</v>
      </c>
      <c r="M481" s="61">
        <v>5</v>
      </c>
      <c r="N481" s="74">
        <v>5</v>
      </c>
    </row>
    <row r="482" spans="2:14" x14ac:dyDescent="0.3">
      <c r="B482" s="3" t="s">
        <v>560</v>
      </c>
      <c r="C482" s="17">
        <v>5</v>
      </c>
      <c r="D482" s="17">
        <v>5</v>
      </c>
      <c r="E482" s="17">
        <v>4.666666666666667</v>
      </c>
      <c r="F482" s="17">
        <v>4</v>
      </c>
      <c r="G482" s="17">
        <v>4</v>
      </c>
      <c r="H482" s="53">
        <v>4</v>
      </c>
      <c r="I482" s="53">
        <v>4.833333333333333</v>
      </c>
      <c r="J482" s="53">
        <v>6.416666666666667</v>
      </c>
      <c r="K482" s="53">
        <v>7</v>
      </c>
      <c r="L482" s="17">
        <v>6.416666666666667</v>
      </c>
      <c r="M482" s="61">
        <v>5</v>
      </c>
      <c r="N482" s="74">
        <v>5</v>
      </c>
    </row>
    <row r="483" spans="2:14" x14ac:dyDescent="0.3">
      <c r="B483" s="3" t="s">
        <v>561</v>
      </c>
      <c r="C483" s="17">
        <v>6.916666666666667</v>
      </c>
      <c r="D483" s="17">
        <v>5.5</v>
      </c>
      <c r="E483" s="17">
        <v>6</v>
      </c>
      <c r="F483" s="17">
        <v>6</v>
      </c>
      <c r="G483" s="17">
        <v>6</v>
      </c>
      <c r="H483" s="53">
        <v>6.666666666666667</v>
      </c>
      <c r="I483" s="53">
        <v>6.75</v>
      </c>
      <c r="J483" s="53">
        <v>6.583333333333333</v>
      </c>
      <c r="K483" s="53">
        <v>6.75</v>
      </c>
      <c r="L483" s="17">
        <v>7</v>
      </c>
      <c r="M483" s="61">
        <v>7</v>
      </c>
      <c r="N483" s="74">
        <v>7</v>
      </c>
    </row>
    <row r="484" spans="2:14" x14ac:dyDescent="0.3">
      <c r="B484" s="29" t="s">
        <v>202</v>
      </c>
      <c r="C484" s="39">
        <f>+SUM(C485:C489)</f>
        <v>37.500000000000007</v>
      </c>
      <c r="D484" s="39">
        <f t="shared" ref="D484:N484" si="82">+SUM(D485:D489)</f>
        <v>41</v>
      </c>
      <c r="E484" s="39">
        <f t="shared" si="82"/>
        <v>39.166666666666671</v>
      </c>
      <c r="F484" s="39">
        <f t="shared" si="82"/>
        <v>34.333333333333329</v>
      </c>
      <c r="G484" s="39">
        <f t="shared" si="82"/>
        <v>34.583333333333329</v>
      </c>
      <c r="H484" s="52">
        <f t="shared" ref="H484:M484" si="83">+SUM(H485:H489)</f>
        <v>35.416666666666671</v>
      </c>
      <c r="I484" s="52">
        <f t="shared" si="83"/>
        <v>38.666666666666664</v>
      </c>
      <c r="J484" s="52">
        <f t="shared" si="83"/>
        <v>41.166666666666664</v>
      </c>
      <c r="K484" s="52">
        <f t="shared" si="83"/>
        <v>41.416666666666671</v>
      </c>
      <c r="L484" s="39">
        <f t="shared" si="83"/>
        <v>36.583333333333329</v>
      </c>
      <c r="M484" s="39">
        <f t="shared" si="83"/>
        <v>37</v>
      </c>
      <c r="N484" s="73">
        <f t="shared" si="82"/>
        <v>37</v>
      </c>
    </row>
    <row r="485" spans="2:14" x14ac:dyDescent="0.3">
      <c r="B485" s="3" t="s">
        <v>562</v>
      </c>
      <c r="C485" s="17">
        <v>4</v>
      </c>
      <c r="D485" s="17">
        <v>7.416666666666667</v>
      </c>
      <c r="E485" s="17">
        <v>7.666666666666667</v>
      </c>
      <c r="F485" s="17">
        <v>8.3333333333333339</v>
      </c>
      <c r="G485" s="17">
        <v>8.9166666666666661</v>
      </c>
      <c r="H485" s="53">
        <v>9</v>
      </c>
      <c r="I485" s="53">
        <v>10</v>
      </c>
      <c r="J485" s="53">
        <v>12.166666666666666</v>
      </c>
      <c r="K485" s="53">
        <v>12.083333333333334</v>
      </c>
      <c r="L485" s="17">
        <v>8.4166666666666661</v>
      </c>
      <c r="M485" s="61">
        <v>9</v>
      </c>
      <c r="N485" s="74">
        <v>9</v>
      </c>
    </row>
    <row r="486" spans="2:14" x14ac:dyDescent="0.3">
      <c r="B486" s="3" t="s">
        <v>563</v>
      </c>
      <c r="C486" s="17">
        <v>12.083333333333334</v>
      </c>
      <c r="D486" s="17">
        <v>13.833333333333334</v>
      </c>
      <c r="E486" s="17">
        <v>13.25</v>
      </c>
      <c r="F486" s="17">
        <v>8.8333333333333339</v>
      </c>
      <c r="G486" s="17">
        <v>8.0833333333333339</v>
      </c>
      <c r="H486" s="53">
        <v>8.8333333333333339</v>
      </c>
      <c r="I486" s="53">
        <v>9.6666666666666661</v>
      </c>
      <c r="J486" s="53">
        <v>10.833333333333334</v>
      </c>
      <c r="K486" s="53">
        <v>9.4166666666666661</v>
      </c>
      <c r="L486" s="17">
        <v>9</v>
      </c>
      <c r="M486" s="61">
        <v>9</v>
      </c>
      <c r="N486" s="74">
        <v>9</v>
      </c>
    </row>
    <row r="487" spans="2:14" x14ac:dyDescent="0.3">
      <c r="B487" s="3" t="s">
        <v>564</v>
      </c>
      <c r="C487" s="17">
        <v>12.75</v>
      </c>
      <c r="D487" s="17">
        <v>11.75</v>
      </c>
      <c r="E487" s="17">
        <v>11</v>
      </c>
      <c r="F487" s="17">
        <v>10.833333333333334</v>
      </c>
      <c r="G487" s="17">
        <v>12.416666666666666</v>
      </c>
      <c r="H487" s="53">
        <v>12.583333333333334</v>
      </c>
      <c r="I487" s="53">
        <v>14</v>
      </c>
      <c r="J487" s="53">
        <v>13.166666666666666</v>
      </c>
      <c r="K487" s="53">
        <v>14.833333333333334</v>
      </c>
      <c r="L487" s="17">
        <v>14.166666666666666</v>
      </c>
      <c r="M487" s="61">
        <v>14</v>
      </c>
      <c r="N487" s="74">
        <v>14</v>
      </c>
    </row>
    <row r="488" spans="2:14" x14ac:dyDescent="0.3">
      <c r="B488" s="3" t="s">
        <v>565</v>
      </c>
      <c r="C488" s="17">
        <v>5.583333333333333</v>
      </c>
      <c r="D488" s="17">
        <v>5</v>
      </c>
      <c r="E488" s="17">
        <v>4.25</v>
      </c>
      <c r="F488" s="17">
        <v>3.3333333333333335</v>
      </c>
      <c r="G488" s="17">
        <v>3</v>
      </c>
      <c r="H488" s="53">
        <v>3</v>
      </c>
      <c r="I488" s="53">
        <v>3</v>
      </c>
      <c r="J488" s="53">
        <v>3</v>
      </c>
      <c r="K488" s="53">
        <v>3</v>
      </c>
      <c r="L488" s="17">
        <v>3</v>
      </c>
      <c r="M488" s="61">
        <v>3</v>
      </c>
      <c r="N488" s="74">
        <v>3</v>
      </c>
    </row>
    <row r="489" spans="2:14" x14ac:dyDescent="0.3">
      <c r="B489" s="3" t="s">
        <v>566</v>
      </c>
      <c r="C489" s="17">
        <v>3.0833333333333335</v>
      </c>
      <c r="D489" s="17">
        <v>3</v>
      </c>
      <c r="E489" s="17">
        <v>3</v>
      </c>
      <c r="F489" s="17">
        <v>3</v>
      </c>
      <c r="G489" s="17">
        <v>2.1666666666666665</v>
      </c>
      <c r="H489" s="53">
        <v>2</v>
      </c>
      <c r="I489" s="53">
        <v>2</v>
      </c>
      <c r="J489" s="53">
        <v>2</v>
      </c>
      <c r="K489" s="53">
        <v>2.0833333333333335</v>
      </c>
      <c r="L489" s="17">
        <v>2</v>
      </c>
      <c r="M489" s="61">
        <v>2</v>
      </c>
      <c r="N489" s="74">
        <v>2</v>
      </c>
    </row>
    <row r="490" spans="2:14" x14ac:dyDescent="0.3">
      <c r="B490" s="29" t="s">
        <v>203</v>
      </c>
      <c r="C490" s="39">
        <f>+SUM(C491:C493)</f>
        <v>12</v>
      </c>
      <c r="D490" s="39">
        <f t="shared" ref="D490:N490" si="84">+SUM(D491:D493)</f>
        <v>10.583333333333332</v>
      </c>
      <c r="E490" s="39">
        <f t="shared" si="84"/>
        <v>9.9166666666666679</v>
      </c>
      <c r="F490" s="39">
        <f t="shared" si="84"/>
        <v>10</v>
      </c>
      <c r="G490" s="39">
        <f t="shared" si="84"/>
        <v>11.833333333333332</v>
      </c>
      <c r="H490" s="52">
        <f t="shared" ref="H490:M490" si="85">+SUM(H491:H493)</f>
        <v>12</v>
      </c>
      <c r="I490" s="52">
        <f t="shared" si="85"/>
        <v>12.166666666666668</v>
      </c>
      <c r="J490" s="52">
        <f t="shared" si="85"/>
        <v>13.666666666666666</v>
      </c>
      <c r="K490" s="52">
        <f t="shared" si="85"/>
        <v>12.083333333333334</v>
      </c>
      <c r="L490" s="39">
        <f t="shared" si="85"/>
        <v>6.666666666666667</v>
      </c>
      <c r="M490" s="39">
        <f t="shared" si="85"/>
        <v>7</v>
      </c>
      <c r="N490" s="73">
        <f t="shared" si="84"/>
        <v>7</v>
      </c>
    </row>
    <row r="491" spans="2:14" x14ac:dyDescent="0.3">
      <c r="B491" s="3" t="s">
        <v>567</v>
      </c>
      <c r="C491" s="17">
        <v>5</v>
      </c>
      <c r="D491" s="17">
        <v>4.833333333333333</v>
      </c>
      <c r="E491" s="17">
        <v>4.916666666666667</v>
      </c>
      <c r="F491" s="17">
        <v>5</v>
      </c>
      <c r="G491" s="17">
        <v>4.833333333333333</v>
      </c>
      <c r="H491" s="53">
        <v>5</v>
      </c>
      <c r="I491" s="53">
        <v>5.166666666666667</v>
      </c>
      <c r="J491" s="53">
        <v>6</v>
      </c>
      <c r="K491" s="53">
        <v>5.416666666666667</v>
      </c>
      <c r="L491" s="17">
        <v>4.666666666666667</v>
      </c>
      <c r="M491" s="61">
        <v>5</v>
      </c>
      <c r="N491" s="74">
        <v>5</v>
      </c>
    </row>
    <row r="492" spans="2:14" x14ac:dyDescent="0.3">
      <c r="B492" s="3" t="s">
        <v>568</v>
      </c>
      <c r="C492" s="17">
        <v>4</v>
      </c>
      <c r="D492" s="17">
        <v>2.75</v>
      </c>
      <c r="E492" s="17">
        <v>2</v>
      </c>
      <c r="F492" s="17">
        <v>2.75</v>
      </c>
      <c r="G492" s="17">
        <v>5</v>
      </c>
      <c r="H492" s="53">
        <v>5</v>
      </c>
      <c r="I492" s="53">
        <v>5</v>
      </c>
      <c r="J492" s="53">
        <v>6.083333333333333</v>
      </c>
      <c r="K492" s="53">
        <v>5.666666666666667</v>
      </c>
      <c r="L492" s="17">
        <v>1</v>
      </c>
      <c r="M492" s="61">
        <v>1</v>
      </c>
      <c r="N492" s="74">
        <v>1</v>
      </c>
    </row>
    <row r="493" spans="2:14" x14ac:dyDescent="0.3">
      <c r="B493" s="3" t="s">
        <v>569</v>
      </c>
      <c r="C493" s="17">
        <v>3</v>
      </c>
      <c r="D493" s="17">
        <v>3</v>
      </c>
      <c r="E493" s="17">
        <v>3</v>
      </c>
      <c r="F493" s="17">
        <v>2.25</v>
      </c>
      <c r="G493" s="17">
        <v>2</v>
      </c>
      <c r="H493" s="53">
        <v>2</v>
      </c>
      <c r="I493" s="53">
        <v>2</v>
      </c>
      <c r="J493" s="53">
        <v>1.5833333333333333</v>
      </c>
      <c r="K493" s="53">
        <v>1</v>
      </c>
      <c r="L493" s="17">
        <v>1</v>
      </c>
      <c r="M493" s="61">
        <v>1</v>
      </c>
      <c r="N493" s="74">
        <v>1</v>
      </c>
    </row>
    <row r="494" spans="2:14" x14ac:dyDescent="0.3">
      <c r="B494" s="29" t="s">
        <v>204</v>
      </c>
      <c r="C494" s="39">
        <f>+SUM(C495:C498)</f>
        <v>17.333333333333332</v>
      </c>
      <c r="D494" s="39">
        <f t="shared" ref="D494:N494" si="86">+SUM(D495:D498)</f>
        <v>16.916666666666664</v>
      </c>
      <c r="E494" s="39">
        <f t="shared" si="86"/>
        <v>19.333333333333336</v>
      </c>
      <c r="F494" s="39">
        <f t="shared" si="86"/>
        <v>20</v>
      </c>
      <c r="G494" s="39">
        <f t="shared" si="86"/>
        <v>21.166666666666668</v>
      </c>
      <c r="H494" s="52">
        <f t="shared" ref="H494:M494" si="87">+SUM(H495:H498)</f>
        <v>19.916666666666668</v>
      </c>
      <c r="I494" s="52">
        <f t="shared" si="87"/>
        <v>19</v>
      </c>
      <c r="J494" s="52">
        <f t="shared" si="87"/>
        <v>18.416666666666668</v>
      </c>
      <c r="K494" s="52">
        <f t="shared" si="87"/>
        <v>20.666666666666664</v>
      </c>
      <c r="L494" s="39">
        <f t="shared" si="87"/>
        <v>15.916666666666668</v>
      </c>
      <c r="M494" s="39">
        <f t="shared" si="87"/>
        <v>18</v>
      </c>
      <c r="N494" s="73">
        <f t="shared" si="86"/>
        <v>18</v>
      </c>
    </row>
    <row r="495" spans="2:14" x14ac:dyDescent="0.3">
      <c r="B495" s="3" t="s">
        <v>570</v>
      </c>
      <c r="C495" s="17">
        <v>4.5</v>
      </c>
      <c r="D495" s="17">
        <v>4.416666666666667</v>
      </c>
      <c r="E495" s="17">
        <v>4.916666666666667</v>
      </c>
      <c r="F495" s="17">
        <v>5</v>
      </c>
      <c r="G495" s="17">
        <v>4.583333333333333</v>
      </c>
      <c r="H495" s="53">
        <v>4</v>
      </c>
      <c r="I495" s="53">
        <v>4</v>
      </c>
      <c r="J495" s="53">
        <v>4.25</v>
      </c>
      <c r="K495" s="53">
        <v>6.75</v>
      </c>
      <c r="L495" s="17">
        <v>3.1666666666666665</v>
      </c>
      <c r="M495" s="61">
        <v>3</v>
      </c>
      <c r="N495" s="74">
        <v>3</v>
      </c>
    </row>
    <row r="496" spans="2:14" x14ac:dyDescent="0.3">
      <c r="B496" s="3" t="s">
        <v>571</v>
      </c>
      <c r="C496" s="17">
        <v>5.833333333333333</v>
      </c>
      <c r="D496" s="17">
        <v>5.583333333333333</v>
      </c>
      <c r="E496" s="17">
        <v>6</v>
      </c>
      <c r="F496" s="17">
        <v>6.083333333333333</v>
      </c>
      <c r="G496" s="17">
        <v>7.416666666666667</v>
      </c>
      <c r="H496" s="53">
        <v>6.916666666666667</v>
      </c>
      <c r="I496" s="53">
        <v>7</v>
      </c>
      <c r="J496" s="53">
        <v>6.166666666666667</v>
      </c>
      <c r="K496" s="53">
        <v>5.833333333333333</v>
      </c>
      <c r="L496" s="17">
        <v>5.583333333333333</v>
      </c>
      <c r="M496" s="61">
        <v>6</v>
      </c>
      <c r="N496" s="74">
        <v>6</v>
      </c>
    </row>
    <row r="497" spans="2:14" x14ac:dyDescent="0.3">
      <c r="B497" s="3" t="s">
        <v>572</v>
      </c>
      <c r="C497" s="17">
        <v>4</v>
      </c>
      <c r="D497" s="17">
        <v>3.9166666666666665</v>
      </c>
      <c r="E497" s="17">
        <v>5.416666666666667</v>
      </c>
      <c r="F497" s="17">
        <v>5.916666666666667</v>
      </c>
      <c r="G497" s="17">
        <v>6.166666666666667</v>
      </c>
      <c r="H497" s="53">
        <v>6</v>
      </c>
      <c r="I497" s="53">
        <v>5</v>
      </c>
      <c r="J497" s="53">
        <v>5</v>
      </c>
      <c r="K497" s="53">
        <v>5.083333333333333</v>
      </c>
      <c r="L497" s="17">
        <v>4.166666666666667</v>
      </c>
      <c r="M497" s="61">
        <v>6</v>
      </c>
      <c r="N497" s="74">
        <v>6</v>
      </c>
    </row>
    <row r="498" spans="2:14" x14ac:dyDescent="0.3">
      <c r="B498" s="5" t="s">
        <v>573</v>
      </c>
      <c r="C498" s="19">
        <v>3</v>
      </c>
      <c r="D498" s="19">
        <v>3</v>
      </c>
      <c r="E498" s="19">
        <v>3</v>
      </c>
      <c r="F498" s="19">
        <v>3</v>
      </c>
      <c r="G498" s="19">
        <v>3</v>
      </c>
      <c r="H498" s="54">
        <v>3</v>
      </c>
      <c r="I498" s="54">
        <v>3</v>
      </c>
      <c r="J498" s="54">
        <v>3</v>
      </c>
      <c r="K498" s="54">
        <v>3</v>
      </c>
      <c r="L498" s="19">
        <v>3</v>
      </c>
      <c r="M498" s="71">
        <v>3</v>
      </c>
      <c r="N498" s="75">
        <v>3</v>
      </c>
    </row>
  </sheetData>
  <sheetProtection algorithmName="SHA-512" hashValue="3p2MIRsFPdpOP59LuJC2TDZj3hXhSSiX3gz50SUxFS3a0try5GuwLNEiSeKfk/0+Byqp0AB74fzOxQNQU96IKQ==" saltValue="iB9YPjp0VS1ACC0wrohnmA==" spinCount="100000" sheet="1" objects="1" scenarios="1"/>
  <phoneticPr fontId="20" type="noConversion"/>
  <pageMargins left="0.7" right="0.7" top="0.75" bottom="0.75" header="0.3" footer="0.3"/>
  <pageSetup orientation="portrait" r:id="rId1"/>
  <ignoredErrors>
    <ignoredError sqref="D5:K5 D317:K317 N6 L317:L319 L364 L381 L398 L490 L332 L337 L350 L356 L369 L373 L388 L392 L407 L425 L436 L441 L449 L453 L475 L479 L484 L494 L5:L6 M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2:N224"/>
  <sheetViews>
    <sheetView zoomScale="85" zoomScaleNormal="85" workbookViewId="0">
      <pane xSplit="2" ySplit="5" topLeftCell="L6" activePane="bottomRight" state="frozen"/>
      <selection pane="topRight" activeCell="C1" sqref="C1"/>
      <selection pane="bottomLeft" activeCell="A6" sqref="A6"/>
      <selection pane="bottomRight" activeCell="V13" sqref="V13"/>
    </sheetView>
  </sheetViews>
  <sheetFormatPr baseColWidth="10" defaultColWidth="11" defaultRowHeight="14.4" x14ac:dyDescent="0.3"/>
  <cols>
    <col min="1" max="1" width="3.109375" style="2" customWidth="1"/>
    <col min="2" max="2" width="36.21875" style="2" customWidth="1"/>
    <col min="3" max="16384" width="11" style="2"/>
  </cols>
  <sheetData>
    <row r="2" spans="2:14" ht="18" x14ac:dyDescent="0.35">
      <c r="B2" s="7" t="s">
        <v>694</v>
      </c>
    </row>
    <row r="3" spans="2:14" x14ac:dyDescent="0.3">
      <c r="B3" s="8"/>
    </row>
    <row r="5" spans="2:14" x14ac:dyDescent="0.3">
      <c r="B5" s="33" t="s">
        <v>179</v>
      </c>
      <c r="C5" s="34">
        <v>2015</v>
      </c>
      <c r="D5" s="34" t="s">
        <v>205</v>
      </c>
      <c r="E5" s="34" t="s">
        <v>206</v>
      </c>
      <c r="F5" s="34">
        <v>2018</v>
      </c>
      <c r="G5" s="34" t="s">
        <v>207</v>
      </c>
      <c r="H5" s="34" t="s">
        <v>208</v>
      </c>
      <c r="I5" s="34" t="s">
        <v>660</v>
      </c>
      <c r="J5" s="34" t="s">
        <v>672</v>
      </c>
      <c r="K5" s="34" t="s">
        <v>674</v>
      </c>
      <c r="L5" s="34" t="s">
        <v>689</v>
      </c>
      <c r="M5" s="34" t="s">
        <v>708</v>
      </c>
      <c r="N5" s="1">
        <v>45658</v>
      </c>
    </row>
    <row r="6" spans="2:14" x14ac:dyDescent="0.3">
      <c r="B6" s="31" t="s">
        <v>656</v>
      </c>
      <c r="C6" s="35">
        <f t="shared" ref="C6:N6" si="0">+SUM(C208,C205,C201,C192,C190,C183,C156,C153,C148,C136,C133,C126,C106,C91,C86,C84,C69,C60,C57,C48,C39,C34,C20,C17,C7)</f>
        <v>34442.166666666664</v>
      </c>
      <c r="D6" s="35">
        <f t="shared" si="0"/>
        <v>34888.833333333328</v>
      </c>
      <c r="E6" s="35">
        <f t="shared" si="0"/>
        <v>34662.666666666664</v>
      </c>
      <c r="F6" s="35">
        <f t="shared" si="0"/>
        <v>34525.250000000007</v>
      </c>
      <c r="G6" s="35">
        <f t="shared" si="0"/>
        <v>34908.333333333336</v>
      </c>
      <c r="H6" s="35">
        <f t="shared" si="0"/>
        <v>34779.916666666664</v>
      </c>
      <c r="I6" s="35">
        <f t="shared" si="0"/>
        <v>35020.916666666664</v>
      </c>
      <c r="J6" s="35">
        <f t="shared" si="0"/>
        <v>34992.5</v>
      </c>
      <c r="K6" s="35">
        <f t="shared" si="0"/>
        <v>35622.749999999993</v>
      </c>
      <c r="L6" s="35">
        <f t="shared" si="0"/>
        <v>35697.083333333328</v>
      </c>
      <c r="M6" s="35">
        <f t="shared" ref="M6" si="1">+SUM(M208,M205,M201,M192,M190,M183,M156,M153,M148,M136,M133,M126,M106,M91,M86,M84,M69,M60,M57,M48,M39,M34,M20,M17,M7)</f>
        <v>34649</v>
      </c>
      <c r="N6" s="22">
        <f t="shared" si="0"/>
        <v>34649</v>
      </c>
    </row>
    <row r="7" spans="2:14" x14ac:dyDescent="0.3">
      <c r="B7" s="31" t="s">
        <v>180</v>
      </c>
      <c r="C7" s="35">
        <f t="shared" ref="C7:N7" si="2">+SUM(C8:C16)</f>
        <v>739.5</v>
      </c>
      <c r="D7" s="35">
        <f t="shared" si="2"/>
        <v>753.91666666666663</v>
      </c>
      <c r="E7" s="35">
        <f t="shared" si="2"/>
        <v>800.08333333333337</v>
      </c>
      <c r="F7" s="35">
        <f t="shared" si="2"/>
        <v>798.99999999999989</v>
      </c>
      <c r="G7" s="35">
        <f t="shared" si="2"/>
        <v>820.25</v>
      </c>
      <c r="H7" s="35">
        <f t="shared" ref="H7:M7" si="3">+SUM(H8:H16)</f>
        <v>816.41666666666663</v>
      </c>
      <c r="I7" s="35">
        <f t="shared" si="3"/>
        <v>824.58333333333337</v>
      </c>
      <c r="J7" s="35">
        <f t="shared" si="3"/>
        <v>848.66666666666663</v>
      </c>
      <c r="K7" s="35">
        <f t="shared" si="3"/>
        <v>890.58333333333326</v>
      </c>
      <c r="L7" s="35">
        <f t="shared" si="3"/>
        <v>887.91666666666663</v>
      </c>
      <c r="M7" s="35">
        <f t="shared" si="3"/>
        <v>805</v>
      </c>
      <c r="N7" s="22">
        <f t="shared" si="2"/>
        <v>805</v>
      </c>
    </row>
    <row r="8" spans="2:14" x14ac:dyDescent="0.3">
      <c r="B8" s="3" t="s">
        <v>50</v>
      </c>
      <c r="C8" s="17">
        <v>104.25</v>
      </c>
      <c r="D8" s="17">
        <v>104.75</v>
      </c>
      <c r="E8" s="17">
        <v>107.25</v>
      </c>
      <c r="F8" s="17">
        <v>105.66666666666667</v>
      </c>
      <c r="G8" s="17">
        <v>114</v>
      </c>
      <c r="H8" s="17">
        <v>122.58333333333333</v>
      </c>
      <c r="I8" s="17">
        <v>128.08333333333334</v>
      </c>
      <c r="J8" s="17">
        <v>124.41666666666667</v>
      </c>
      <c r="K8" s="17">
        <v>135.83333333333334</v>
      </c>
      <c r="L8" s="17">
        <v>160.41666666666666</v>
      </c>
      <c r="M8" s="17">
        <v>153</v>
      </c>
      <c r="N8" s="18">
        <v>153</v>
      </c>
    </row>
    <row r="9" spans="2:14" x14ac:dyDescent="0.3">
      <c r="B9" s="3" t="s">
        <v>73</v>
      </c>
      <c r="C9" s="17">
        <v>26.583333333333332</v>
      </c>
      <c r="D9" s="17">
        <v>29.25</v>
      </c>
      <c r="E9" s="17">
        <v>30.333333333333332</v>
      </c>
      <c r="F9" s="17">
        <v>31.833333333333332</v>
      </c>
      <c r="G9" s="17">
        <v>33.416666666666664</v>
      </c>
      <c r="H9" s="17">
        <v>32.083333333333336</v>
      </c>
      <c r="I9" s="17">
        <v>32.75</v>
      </c>
      <c r="J9" s="17">
        <v>32.5</v>
      </c>
      <c r="K9" s="17">
        <v>33.416666666666664</v>
      </c>
      <c r="L9" s="17">
        <v>32</v>
      </c>
      <c r="M9" s="17">
        <v>31</v>
      </c>
      <c r="N9" s="18">
        <v>31</v>
      </c>
    </row>
    <row r="10" spans="2:14" x14ac:dyDescent="0.3">
      <c r="B10" s="3" t="s">
        <v>86</v>
      </c>
      <c r="C10" s="17">
        <v>39.666666666666664</v>
      </c>
      <c r="D10" s="17">
        <v>38.916666666666664</v>
      </c>
      <c r="E10" s="17">
        <v>42.666666666666664</v>
      </c>
      <c r="F10" s="17">
        <v>43.25</v>
      </c>
      <c r="G10" s="17">
        <v>43.583333333333336</v>
      </c>
      <c r="H10" s="17">
        <v>41.916666666666664</v>
      </c>
      <c r="I10" s="17">
        <v>45.666666666666664</v>
      </c>
      <c r="J10" s="17">
        <v>48.416666666666664</v>
      </c>
      <c r="K10" s="17">
        <v>51.666666666666664</v>
      </c>
      <c r="L10" s="17">
        <v>51.25</v>
      </c>
      <c r="M10" s="17">
        <v>50</v>
      </c>
      <c r="N10" s="17">
        <v>50</v>
      </c>
    </row>
    <row r="11" spans="2:14" x14ac:dyDescent="0.3">
      <c r="B11" s="3" t="s">
        <v>113</v>
      </c>
      <c r="C11" s="17">
        <v>38.083333333333336</v>
      </c>
      <c r="D11" s="17">
        <v>42.75</v>
      </c>
      <c r="E11" s="17">
        <v>43.25</v>
      </c>
      <c r="F11" s="17">
        <v>44.916666666666664</v>
      </c>
      <c r="G11" s="17">
        <v>46.416666666666664</v>
      </c>
      <c r="H11" s="17">
        <v>46.166666666666664</v>
      </c>
      <c r="I11" s="17">
        <v>46.166666666666664</v>
      </c>
      <c r="J11" s="17">
        <v>45.5</v>
      </c>
      <c r="K11" s="17">
        <v>43.583333333333336</v>
      </c>
      <c r="L11" s="17">
        <v>40.75</v>
      </c>
      <c r="M11" s="17">
        <v>0</v>
      </c>
      <c r="N11" s="18">
        <v>0</v>
      </c>
    </row>
    <row r="12" spans="2:14" x14ac:dyDescent="0.3">
      <c r="B12" s="3" t="s">
        <v>123</v>
      </c>
      <c r="C12" s="17">
        <v>79.5</v>
      </c>
      <c r="D12" s="17">
        <v>79.666666666666671</v>
      </c>
      <c r="E12" s="17">
        <v>77.5</v>
      </c>
      <c r="F12" s="17">
        <v>78.5</v>
      </c>
      <c r="G12" s="17">
        <v>76.916666666666671</v>
      </c>
      <c r="H12" s="17">
        <v>74.25</v>
      </c>
      <c r="I12" s="17">
        <v>74.916666666666671</v>
      </c>
      <c r="J12" s="17">
        <v>81.666666666666671</v>
      </c>
      <c r="K12" s="17">
        <v>99.5</v>
      </c>
      <c r="L12" s="17">
        <v>89.583333333333329</v>
      </c>
      <c r="M12" s="17">
        <v>85</v>
      </c>
      <c r="N12" s="18">
        <v>85</v>
      </c>
    </row>
    <row r="13" spans="2:14" ht="27.6" x14ac:dyDescent="0.3">
      <c r="B13" s="3" t="s">
        <v>136</v>
      </c>
      <c r="C13" s="17">
        <v>90.916666666666671</v>
      </c>
      <c r="D13" s="17">
        <v>89</v>
      </c>
      <c r="E13" s="17">
        <v>98.166666666666671</v>
      </c>
      <c r="F13" s="17">
        <v>92.583333333333329</v>
      </c>
      <c r="G13" s="17">
        <v>95</v>
      </c>
      <c r="H13" s="17">
        <v>108.41666666666667</v>
      </c>
      <c r="I13" s="17">
        <v>109.16666666666667</v>
      </c>
      <c r="J13" s="17">
        <v>121.83333333333333</v>
      </c>
      <c r="K13" s="17">
        <v>136.41666666666666</v>
      </c>
      <c r="L13" s="17">
        <v>139.41666666666666</v>
      </c>
      <c r="M13" s="17">
        <v>122</v>
      </c>
      <c r="N13" s="18">
        <v>122</v>
      </c>
    </row>
    <row r="14" spans="2:14" x14ac:dyDescent="0.3">
      <c r="B14" s="3" t="s">
        <v>155</v>
      </c>
      <c r="C14" s="17">
        <v>76.083333333333329</v>
      </c>
      <c r="D14" s="17">
        <v>70.333333333333329</v>
      </c>
      <c r="E14" s="17">
        <v>73.75</v>
      </c>
      <c r="F14" s="17">
        <v>75.083333333333329</v>
      </c>
      <c r="G14" s="17">
        <v>82.333333333333329</v>
      </c>
      <c r="H14" s="17">
        <v>84.75</v>
      </c>
      <c r="I14" s="17">
        <v>88</v>
      </c>
      <c r="J14" s="17">
        <v>90.666666666666671</v>
      </c>
      <c r="K14" s="17">
        <v>94.916666666666671</v>
      </c>
      <c r="L14" s="17">
        <v>88</v>
      </c>
      <c r="M14" s="17">
        <v>85</v>
      </c>
      <c r="N14" s="18">
        <v>85</v>
      </c>
    </row>
    <row r="15" spans="2:14" x14ac:dyDescent="0.3">
      <c r="B15" s="3" t="s">
        <v>160</v>
      </c>
      <c r="C15" s="17">
        <v>237.5</v>
      </c>
      <c r="D15" s="17">
        <v>251.41666666666666</v>
      </c>
      <c r="E15" s="17">
        <v>282.25</v>
      </c>
      <c r="F15" s="17">
        <v>278.5</v>
      </c>
      <c r="G15" s="17">
        <v>277.5</v>
      </c>
      <c r="H15" s="17">
        <v>253.33333333333334</v>
      </c>
      <c r="I15" s="17">
        <v>244</v>
      </c>
      <c r="J15" s="17">
        <v>241.16666666666666</v>
      </c>
      <c r="K15" s="17">
        <v>232.75</v>
      </c>
      <c r="L15" s="17">
        <v>228.58333333333334</v>
      </c>
      <c r="M15" s="17">
        <v>227</v>
      </c>
      <c r="N15" s="17">
        <v>227</v>
      </c>
    </row>
    <row r="16" spans="2:14" x14ac:dyDescent="0.3">
      <c r="B16" s="3" t="s">
        <v>165</v>
      </c>
      <c r="C16" s="17">
        <v>46.916666666666664</v>
      </c>
      <c r="D16" s="17">
        <v>47.833333333333336</v>
      </c>
      <c r="E16" s="17">
        <v>44.916666666666664</v>
      </c>
      <c r="F16" s="17">
        <v>48.666666666666664</v>
      </c>
      <c r="G16" s="17">
        <v>51.083333333333336</v>
      </c>
      <c r="H16" s="17">
        <v>52.916666666666664</v>
      </c>
      <c r="I16" s="17">
        <v>55.833333333333336</v>
      </c>
      <c r="J16" s="17">
        <v>62.5</v>
      </c>
      <c r="K16" s="17">
        <v>62.5</v>
      </c>
      <c r="L16" s="17">
        <v>57.916666666666664</v>
      </c>
      <c r="M16" s="17">
        <v>52</v>
      </c>
      <c r="N16" s="18">
        <v>52</v>
      </c>
    </row>
    <row r="17" spans="2:14" x14ac:dyDescent="0.3">
      <c r="B17" s="31" t="s">
        <v>215</v>
      </c>
      <c r="C17" s="35">
        <f>+SUM(C18:C19)</f>
        <v>10838.5</v>
      </c>
      <c r="D17" s="35">
        <f t="shared" ref="D17:N17" si="4">+SUM(D18:D19)</f>
        <v>11100.583333333334</v>
      </c>
      <c r="E17" s="35">
        <f t="shared" si="4"/>
        <v>11035.833333333334</v>
      </c>
      <c r="F17" s="35">
        <f t="shared" si="4"/>
        <v>10883.5</v>
      </c>
      <c r="G17" s="35">
        <f t="shared" si="4"/>
        <v>10850.666666666666</v>
      </c>
      <c r="H17" s="35">
        <f t="shared" ref="H17:M17" si="5">+SUM(H18:H19)</f>
        <v>10549.666666666668</v>
      </c>
      <c r="I17" s="35">
        <f t="shared" si="5"/>
        <v>10384.916666666666</v>
      </c>
      <c r="J17" s="35">
        <f t="shared" si="5"/>
        <v>10209</v>
      </c>
      <c r="K17" s="35">
        <f t="shared" si="5"/>
        <v>10019.416666666668</v>
      </c>
      <c r="L17" s="35">
        <f t="shared" si="5"/>
        <v>10247</v>
      </c>
      <c r="M17" s="35">
        <f t="shared" si="5"/>
        <v>9653</v>
      </c>
      <c r="N17" s="22">
        <f t="shared" si="4"/>
        <v>9653</v>
      </c>
    </row>
    <row r="18" spans="2:14" ht="27.6" x14ac:dyDescent="0.3">
      <c r="B18" s="3" t="s">
        <v>217</v>
      </c>
      <c r="C18" s="21">
        <v>444.08333333333331</v>
      </c>
      <c r="D18" s="17">
        <v>489</v>
      </c>
      <c r="E18" s="17">
        <v>501.25</v>
      </c>
      <c r="F18" s="17">
        <v>501.25</v>
      </c>
      <c r="G18" s="17">
        <v>518.75</v>
      </c>
      <c r="H18" s="17">
        <v>447.08333333333331</v>
      </c>
      <c r="I18" s="17">
        <v>487.66666666666669</v>
      </c>
      <c r="J18" s="17">
        <v>529</v>
      </c>
      <c r="K18" s="17">
        <v>583.08333333333337</v>
      </c>
      <c r="L18" s="17">
        <v>795.66666666666663</v>
      </c>
      <c r="M18" s="17">
        <v>793</v>
      </c>
      <c r="N18" s="17">
        <v>793</v>
      </c>
    </row>
    <row r="19" spans="2:14" ht="27.6" x14ac:dyDescent="0.3">
      <c r="B19" s="3" t="s">
        <v>216</v>
      </c>
      <c r="C19" s="21">
        <v>10394.416666666666</v>
      </c>
      <c r="D19" s="17">
        <v>10611.583333333334</v>
      </c>
      <c r="E19" s="17">
        <v>10534.583333333334</v>
      </c>
      <c r="F19" s="17">
        <v>10382.25</v>
      </c>
      <c r="G19" s="17">
        <v>10331.916666666666</v>
      </c>
      <c r="H19" s="17">
        <v>10102.583333333334</v>
      </c>
      <c r="I19" s="17">
        <v>9897.25</v>
      </c>
      <c r="J19" s="17">
        <v>9680</v>
      </c>
      <c r="K19" s="17">
        <v>9436.3333333333339</v>
      </c>
      <c r="L19" s="17">
        <v>9451.3333333333339</v>
      </c>
      <c r="M19" s="17">
        <v>8860</v>
      </c>
      <c r="N19" s="17">
        <v>8860</v>
      </c>
    </row>
    <row r="20" spans="2:14" x14ac:dyDescent="0.3">
      <c r="B20" s="31" t="s">
        <v>181</v>
      </c>
      <c r="C20" s="35">
        <f t="shared" ref="C20:N20" si="6">+SUM(C21:C33)</f>
        <v>2488.416666666667</v>
      </c>
      <c r="D20" s="35">
        <f t="shared" si="6"/>
        <v>2529.333333333333</v>
      </c>
      <c r="E20" s="35">
        <f t="shared" si="6"/>
        <v>2582.333333333333</v>
      </c>
      <c r="F20" s="35">
        <f t="shared" si="6"/>
        <v>2599.5833333333339</v>
      </c>
      <c r="G20" s="35">
        <f t="shared" si="6"/>
        <v>2697</v>
      </c>
      <c r="H20" s="35">
        <f t="shared" ref="H20:M20" si="7">+SUM(H21:H33)</f>
        <v>2726.5833333333335</v>
      </c>
      <c r="I20" s="35">
        <f t="shared" si="7"/>
        <v>2764</v>
      </c>
      <c r="J20" s="35">
        <f t="shared" si="7"/>
        <v>2835.166666666667</v>
      </c>
      <c r="K20" s="35">
        <f t="shared" si="7"/>
        <v>2883.333333333333</v>
      </c>
      <c r="L20" s="35">
        <f t="shared" si="7"/>
        <v>2839</v>
      </c>
      <c r="M20" s="35">
        <f t="shared" si="7"/>
        <v>2747</v>
      </c>
      <c r="N20" s="22">
        <f t="shared" si="6"/>
        <v>2747</v>
      </c>
    </row>
    <row r="21" spans="2:14" x14ac:dyDescent="0.3">
      <c r="B21" s="3" t="s">
        <v>27</v>
      </c>
      <c r="C21" s="17">
        <v>192.83333333333334</v>
      </c>
      <c r="D21" s="17">
        <v>182.33333333333334</v>
      </c>
      <c r="E21" s="17">
        <v>185.16666666666666</v>
      </c>
      <c r="F21" s="17">
        <v>193.66666666666666</v>
      </c>
      <c r="G21" s="17">
        <v>204.5</v>
      </c>
      <c r="H21" s="17">
        <v>209</v>
      </c>
      <c r="I21" s="17">
        <v>224.66666666666666</v>
      </c>
      <c r="J21" s="17">
        <v>228.58333333333334</v>
      </c>
      <c r="K21" s="17">
        <v>230</v>
      </c>
      <c r="L21" s="17">
        <v>226.75</v>
      </c>
      <c r="M21" s="17">
        <v>216</v>
      </c>
      <c r="N21" s="17">
        <v>216</v>
      </c>
    </row>
    <row r="22" spans="2:14" x14ac:dyDescent="0.3">
      <c r="B22" s="3" t="s">
        <v>32</v>
      </c>
      <c r="C22" s="17">
        <v>66.833333333333329</v>
      </c>
      <c r="D22" s="17">
        <v>71.75</v>
      </c>
      <c r="E22" s="17">
        <v>73</v>
      </c>
      <c r="F22" s="17">
        <v>80.166666666666671</v>
      </c>
      <c r="G22" s="17">
        <v>81.833333333333329</v>
      </c>
      <c r="H22" s="17">
        <v>79.916666666666671</v>
      </c>
      <c r="I22" s="17">
        <v>83.666666666666671</v>
      </c>
      <c r="J22" s="17">
        <v>81.416666666666671</v>
      </c>
      <c r="K22" s="17">
        <v>84.5</v>
      </c>
      <c r="L22" s="17">
        <v>82.916666666666671</v>
      </c>
      <c r="M22" s="17">
        <v>74</v>
      </c>
      <c r="N22" s="17">
        <v>74</v>
      </c>
    </row>
    <row r="23" spans="2:14" x14ac:dyDescent="0.3">
      <c r="B23" s="3" t="s">
        <v>65</v>
      </c>
      <c r="C23" s="17">
        <v>487.5</v>
      </c>
      <c r="D23" s="17">
        <v>505.25</v>
      </c>
      <c r="E23" s="17">
        <v>566.16666666666663</v>
      </c>
      <c r="F23" s="17">
        <v>560.91666666666663</v>
      </c>
      <c r="G23" s="17">
        <v>557.33333333333337</v>
      </c>
      <c r="H23" s="17">
        <v>550.5</v>
      </c>
      <c r="I23" s="17">
        <v>537.16666666666663</v>
      </c>
      <c r="J23" s="17">
        <v>513.25</v>
      </c>
      <c r="K23" s="17">
        <v>494.08333333333331</v>
      </c>
      <c r="L23" s="17">
        <v>482.25</v>
      </c>
      <c r="M23" s="17">
        <v>471</v>
      </c>
      <c r="N23" s="17">
        <v>471</v>
      </c>
    </row>
    <row r="24" spans="2:14" x14ac:dyDescent="0.3">
      <c r="B24" s="3" t="s">
        <v>170</v>
      </c>
      <c r="C24" s="17">
        <v>73.833333333333329</v>
      </c>
      <c r="D24" s="17">
        <v>71.666666666666671</v>
      </c>
      <c r="E24" s="17">
        <v>68.083333333333329</v>
      </c>
      <c r="F24" s="17">
        <v>61</v>
      </c>
      <c r="G24" s="17">
        <v>60.5</v>
      </c>
      <c r="H24" s="17">
        <v>59.083333333333336</v>
      </c>
      <c r="I24" s="17">
        <v>57.166666666666664</v>
      </c>
      <c r="J24" s="17">
        <v>56.333333333333336</v>
      </c>
      <c r="K24" s="17">
        <v>62.666666666666664</v>
      </c>
      <c r="L24" s="17">
        <v>62.25</v>
      </c>
      <c r="M24" s="17">
        <v>58</v>
      </c>
      <c r="N24" s="17">
        <v>58</v>
      </c>
    </row>
    <row r="25" spans="2:14" x14ac:dyDescent="0.3">
      <c r="B25" s="3" t="s">
        <v>69</v>
      </c>
      <c r="C25" s="17">
        <v>349.33333333333331</v>
      </c>
      <c r="D25" s="17">
        <v>349.41666666666669</v>
      </c>
      <c r="E25" s="17">
        <v>339.25</v>
      </c>
      <c r="F25" s="17">
        <v>334.75</v>
      </c>
      <c r="G25" s="17">
        <v>349</v>
      </c>
      <c r="H25" s="17">
        <v>377.91666666666669</v>
      </c>
      <c r="I25" s="17">
        <v>386.33333333333331</v>
      </c>
      <c r="J25" s="17">
        <v>417.33333333333331</v>
      </c>
      <c r="K25" s="17">
        <v>423.5</v>
      </c>
      <c r="L25" s="17">
        <v>384.41666666666669</v>
      </c>
      <c r="M25" s="17">
        <v>369</v>
      </c>
      <c r="N25" s="18">
        <v>369</v>
      </c>
    </row>
    <row r="26" spans="2:14" x14ac:dyDescent="0.3">
      <c r="B26" s="3" t="s">
        <v>76</v>
      </c>
      <c r="C26" s="17">
        <v>61.5</v>
      </c>
      <c r="D26" s="17">
        <v>57.083333333333336</v>
      </c>
      <c r="E26" s="17">
        <v>61.416666666666664</v>
      </c>
      <c r="F26" s="17">
        <v>63</v>
      </c>
      <c r="G26" s="17">
        <v>61.666666666666664</v>
      </c>
      <c r="H26" s="17">
        <v>62.333333333333336</v>
      </c>
      <c r="I26" s="17">
        <v>58.833333333333336</v>
      </c>
      <c r="J26" s="17">
        <v>55.833333333333336</v>
      </c>
      <c r="K26" s="17">
        <v>59.333333333333336</v>
      </c>
      <c r="L26" s="17">
        <v>67.25</v>
      </c>
      <c r="M26" s="17">
        <v>70</v>
      </c>
      <c r="N26" s="17">
        <v>70</v>
      </c>
    </row>
    <row r="27" spans="2:14" x14ac:dyDescent="0.3">
      <c r="B27" s="3" t="s">
        <v>171</v>
      </c>
      <c r="C27" s="17">
        <v>134.91666666666666</v>
      </c>
      <c r="D27" s="17">
        <v>132.91666666666666</v>
      </c>
      <c r="E27" s="17">
        <v>123.5</v>
      </c>
      <c r="F27" s="17">
        <v>118.66666666666667</v>
      </c>
      <c r="G27" s="17">
        <v>129.75</v>
      </c>
      <c r="H27" s="17">
        <v>139.16666666666666</v>
      </c>
      <c r="I27" s="17">
        <v>121.83333333333333</v>
      </c>
      <c r="J27" s="17">
        <v>120.66666666666667</v>
      </c>
      <c r="K27" s="17">
        <v>128.75</v>
      </c>
      <c r="L27" s="17">
        <v>131.5</v>
      </c>
      <c r="M27" s="17">
        <v>133</v>
      </c>
      <c r="N27" s="17">
        <v>133</v>
      </c>
    </row>
    <row r="28" spans="2:14" x14ac:dyDescent="0.3">
      <c r="B28" s="3" t="s">
        <v>172</v>
      </c>
      <c r="C28" s="17">
        <v>98.5</v>
      </c>
      <c r="D28" s="17">
        <v>107.83333333333333</v>
      </c>
      <c r="E28" s="17">
        <v>112.41666666666667</v>
      </c>
      <c r="F28" s="17">
        <v>125.66666666666667</v>
      </c>
      <c r="G28" s="17">
        <v>124.08333333333333</v>
      </c>
      <c r="H28" s="17">
        <v>129.83333333333334</v>
      </c>
      <c r="I28" s="17">
        <v>143.5</v>
      </c>
      <c r="J28" s="17">
        <v>163.91666666666666</v>
      </c>
      <c r="K28" s="17">
        <v>181.41666666666666</v>
      </c>
      <c r="L28" s="17">
        <v>181.33333333333334</v>
      </c>
      <c r="M28" s="17">
        <v>170</v>
      </c>
      <c r="N28" s="17">
        <v>170</v>
      </c>
    </row>
    <row r="29" spans="2:14" x14ac:dyDescent="0.3">
      <c r="B29" s="3" t="s">
        <v>111</v>
      </c>
      <c r="C29" s="17">
        <v>224.75</v>
      </c>
      <c r="D29" s="17">
        <v>252.08333333333334</v>
      </c>
      <c r="E29" s="17">
        <v>251.75</v>
      </c>
      <c r="F29" s="17">
        <v>268.33333333333331</v>
      </c>
      <c r="G29" s="17">
        <v>340</v>
      </c>
      <c r="H29" s="17">
        <v>346</v>
      </c>
      <c r="I29" s="17">
        <v>343.83333333333331</v>
      </c>
      <c r="J29" s="17">
        <v>355.08333333333331</v>
      </c>
      <c r="K29" s="17">
        <v>387.5</v>
      </c>
      <c r="L29" s="17">
        <v>374.41666666666669</v>
      </c>
      <c r="M29" s="17">
        <v>357</v>
      </c>
      <c r="N29" s="17">
        <v>357</v>
      </c>
    </row>
    <row r="30" spans="2:14" x14ac:dyDescent="0.3">
      <c r="B30" s="3" t="s">
        <v>119</v>
      </c>
      <c r="C30" s="17">
        <v>116.5</v>
      </c>
      <c r="D30" s="17">
        <v>160.66666666666666</v>
      </c>
      <c r="E30" s="17">
        <v>161</v>
      </c>
      <c r="F30" s="17">
        <v>169.75</v>
      </c>
      <c r="G30" s="17">
        <v>170.16666666666666</v>
      </c>
      <c r="H30" s="17">
        <v>165.41666666666666</v>
      </c>
      <c r="I30" s="17">
        <v>182.25</v>
      </c>
      <c r="J30" s="17">
        <v>188.91666666666666</v>
      </c>
      <c r="K30" s="17">
        <v>187.5</v>
      </c>
      <c r="L30" s="17">
        <v>200.66666666666666</v>
      </c>
      <c r="M30" s="17">
        <v>199</v>
      </c>
      <c r="N30" s="17">
        <v>199</v>
      </c>
    </row>
    <row r="31" spans="2:14" x14ac:dyDescent="0.3">
      <c r="B31" s="3" t="s">
        <v>121</v>
      </c>
      <c r="C31" s="17">
        <v>128.16666666666666</v>
      </c>
      <c r="D31" s="17">
        <v>124.75</v>
      </c>
      <c r="E31" s="17">
        <v>121.41666666666667</v>
      </c>
      <c r="F31" s="17">
        <v>119</v>
      </c>
      <c r="G31" s="17">
        <v>114.83333333333333</v>
      </c>
      <c r="H31" s="17">
        <v>121.58333333333333</v>
      </c>
      <c r="I31" s="17">
        <v>124.75</v>
      </c>
      <c r="J31" s="17">
        <v>129.16666666666666</v>
      </c>
      <c r="K31" s="17">
        <v>133.91666666666666</v>
      </c>
      <c r="L31" s="17">
        <v>159.75</v>
      </c>
      <c r="M31" s="17">
        <v>159</v>
      </c>
      <c r="N31" s="17">
        <v>159</v>
      </c>
    </row>
    <row r="32" spans="2:14" x14ac:dyDescent="0.3">
      <c r="B32" s="3" t="s">
        <v>147</v>
      </c>
      <c r="C32" s="17">
        <v>175</v>
      </c>
      <c r="D32" s="17">
        <v>127.91666666666667</v>
      </c>
      <c r="E32" s="17">
        <v>119.41666666666667</v>
      </c>
      <c r="F32" s="17">
        <v>114.33333333333333</v>
      </c>
      <c r="G32" s="17">
        <v>110.16666666666667</v>
      </c>
      <c r="H32" s="17">
        <v>105.5</v>
      </c>
      <c r="I32" s="17">
        <v>105.33333333333333</v>
      </c>
      <c r="J32" s="17">
        <v>109.83333333333333</v>
      </c>
      <c r="K32" s="17">
        <v>110.66666666666667</v>
      </c>
      <c r="L32" s="17">
        <v>105.83333333333333</v>
      </c>
      <c r="M32" s="17">
        <v>108</v>
      </c>
      <c r="N32" s="17">
        <v>108</v>
      </c>
    </row>
    <row r="33" spans="2:14" x14ac:dyDescent="0.3">
      <c r="B33" s="5" t="s">
        <v>150</v>
      </c>
      <c r="C33" s="19">
        <v>378.75</v>
      </c>
      <c r="D33" s="19">
        <v>385.66666666666669</v>
      </c>
      <c r="E33" s="19">
        <v>399.75</v>
      </c>
      <c r="F33" s="19">
        <v>390.33333333333331</v>
      </c>
      <c r="G33" s="19">
        <v>393.16666666666669</v>
      </c>
      <c r="H33" s="19">
        <v>380.33333333333331</v>
      </c>
      <c r="I33" s="19">
        <v>394.66666666666669</v>
      </c>
      <c r="J33" s="19">
        <v>414.83333333333331</v>
      </c>
      <c r="K33" s="19">
        <v>399.5</v>
      </c>
      <c r="L33" s="19">
        <v>379.66666666666669</v>
      </c>
      <c r="M33" s="19">
        <v>363</v>
      </c>
      <c r="N33" s="20">
        <v>363</v>
      </c>
    </row>
    <row r="34" spans="2:14" x14ac:dyDescent="0.3">
      <c r="B34" s="31" t="s">
        <v>182</v>
      </c>
      <c r="C34" s="35">
        <f t="shared" ref="C34:N34" si="8">+SUM(C35:C38)</f>
        <v>657.25</v>
      </c>
      <c r="D34" s="35">
        <f t="shared" si="8"/>
        <v>655.91666666666663</v>
      </c>
      <c r="E34" s="35">
        <f t="shared" si="8"/>
        <v>636.91666666666663</v>
      </c>
      <c r="F34" s="35">
        <f t="shared" si="8"/>
        <v>659.16666666666663</v>
      </c>
      <c r="G34" s="35">
        <f t="shared" si="8"/>
        <v>673.25</v>
      </c>
      <c r="H34" s="35">
        <f t="shared" ref="H34:M34" si="9">+SUM(H35:H38)</f>
        <v>681.5</v>
      </c>
      <c r="I34" s="35">
        <f t="shared" si="9"/>
        <v>714.58333333333337</v>
      </c>
      <c r="J34" s="35">
        <f t="shared" si="9"/>
        <v>723.41666666666663</v>
      </c>
      <c r="K34" s="35">
        <f t="shared" si="9"/>
        <v>751.33333333333326</v>
      </c>
      <c r="L34" s="35">
        <f t="shared" si="9"/>
        <v>751.5</v>
      </c>
      <c r="M34" s="35">
        <f t="shared" si="9"/>
        <v>750</v>
      </c>
      <c r="N34" s="22">
        <f t="shared" si="8"/>
        <v>750</v>
      </c>
    </row>
    <row r="35" spans="2:14" x14ac:dyDescent="0.3">
      <c r="B35" s="3" t="s">
        <v>40</v>
      </c>
      <c r="C35" s="17">
        <v>389.25</v>
      </c>
      <c r="D35" s="17">
        <v>390.83333333333331</v>
      </c>
      <c r="E35" s="17">
        <v>383.08333333333331</v>
      </c>
      <c r="F35" s="17">
        <v>413.33333333333331</v>
      </c>
      <c r="G35" s="17">
        <v>419.58333333333331</v>
      </c>
      <c r="H35" s="17">
        <v>419.66666666666669</v>
      </c>
      <c r="I35" s="17">
        <v>444.66666666666669</v>
      </c>
      <c r="J35" s="17">
        <v>456.83333333333331</v>
      </c>
      <c r="K35" s="17">
        <v>470.5</v>
      </c>
      <c r="L35" s="17">
        <v>479.08333333333331</v>
      </c>
      <c r="M35" s="17">
        <v>476</v>
      </c>
      <c r="N35" s="17">
        <v>476</v>
      </c>
    </row>
    <row r="36" spans="2:14" x14ac:dyDescent="0.3">
      <c r="B36" s="3" t="s">
        <v>129</v>
      </c>
      <c r="C36" s="17">
        <v>59.583333333333336</v>
      </c>
      <c r="D36" s="17">
        <v>61.583333333333336</v>
      </c>
      <c r="E36" s="17">
        <v>60.5</v>
      </c>
      <c r="F36" s="17">
        <v>58.916666666666664</v>
      </c>
      <c r="G36" s="17">
        <v>60.083333333333336</v>
      </c>
      <c r="H36" s="17">
        <v>57.333333333333336</v>
      </c>
      <c r="I36" s="17">
        <v>56.083333333333336</v>
      </c>
      <c r="J36" s="17">
        <v>55.75</v>
      </c>
      <c r="K36" s="17">
        <v>63</v>
      </c>
      <c r="L36" s="17">
        <v>57.166666666666664</v>
      </c>
      <c r="M36" s="17">
        <v>61</v>
      </c>
      <c r="N36" s="18">
        <v>61</v>
      </c>
    </row>
    <row r="37" spans="2:14" x14ac:dyDescent="0.3">
      <c r="B37" s="3" t="s">
        <v>141</v>
      </c>
      <c r="C37" s="17">
        <v>39.25</v>
      </c>
      <c r="D37" s="17">
        <v>37.083333333333336</v>
      </c>
      <c r="E37" s="17">
        <v>31.916666666666668</v>
      </c>
      <c r="F37" s="17">
        <v>30.25</v>
      </c>
      <c r="G37" s="17">
        <v>31.25</v>
      </c>
      <c r="H37" s="17">
        <v>35.25</v>
      </c>
      <c r="I37" s="17">
        <v>34.25</v>
      </c>
      <c r="J37" s="17">
        <v>32.25</v>
      </c>
      <c r="K37" s="17">
        <v>30.916666666666668</v>
      </c>
      <c r="L37" s="17">
        <v>26.083333333333332</v>
      </c>
      <c r="M37" s="17">
        <v>26</v>
      </c>
      <c r="N37" s="17">
        <v>26</v>
      </c>
    </row>
    <row r="38" spans="2:14" x14ac:dyDescent="0.3">
      <c r="B38" s="5" t="s">
        <v>154</v>
      </c>
      <c r="C38" s="19">
        <v>169.16666666666666</v>
      </c>
      <c r="D38" s="19">
        <v>166.41666666666666</v>
      </c>
      <c r="E38" s="19">
        <v>161.41666666666666</v>
      </c>
      <c r="F38" s="19">
        <v>156.66666666666666</v>
      </c>
      <c r="G38" s="19">
        <v>162.33333333333334</v>
      </c>
      <c r="H38" s="19">
        <v>169.25</v>
      </c>
      <c r="I38" s="19">
        <v>179.58333333333334</v>
      </c>
      <c r="J38" s="19">
        <v>178.58333333333334</v>
      </c>
      <c r="K38" s="19">
        <v>186.91666666666666</v>
      </c>
      <c r="L38" s="19">
        <v>189.16666666666666</v>
      </c>
      <c r="M38" s="19">
        <v>187</v>
      </c>
      <c r="N38" s="20">
        <v>187</v>
      </c>
    </row>
    <row r="39" spans="2:14" x14ac:dyDescent="0.3">
      <c r="B39" s="31" t="s">
        <v>183</v>
      </c>
      <c r="C39" s="35">
        <f t="shared" ref="C39:N39" si="10">+SUM(C40:C47)</f>
        <v>598.08333333333337</v>
      </c>
      <c r="D39" s="35">
        <f t="shared" si="10"/>
        <v>605.5</v>
      </c>
      <c r="E39" s="35">
        <f t="shared" si="10"/>
        <v>574</v>
      </c>
      <c r="F39" s="35">
        <f t="shared" si="10"/>
        <v>560.16666666666663</v>
      </c>
      <c r="G39" s="35">
        <f t="shared" si="10"/>
        <v>549.66666666666663</v>
      </c>
      <c r="H39" s="35">
        <f t="shared" si="10"/>
        <v>541.75</v>
      </c>
      <c r="I39" s="35">
        <f t="shared" si="10"/>
        <v>544</v>
      </c>
      <c r="J39" s="35">
        <f t="shared" si="10"/>
        <v>562.58333333333337</v>
      </c>
      <c r="K39" s="35">
        <f t="shared" si="10"/>
        <v>570.75000000000011</v>
      </c>
      <c r="L39" s="35">
        <f t="shared" si="10"/>
        <v>554.33333333333337</v>
      </c>
      <c r="M39" s="35">
        <f t="shared" si="10"/>
        <v>550</v>
      </c>
      <c r="N39" s="22">
        <f t="shared" si="10"/>
        <v>550</v>
      </c>
    </row>
    <row r="40" spans="2:14" x14ac:dyDescent="0.3">
      <c r="B40" s="3" t="s">
        <v>17</v>
      </c>
      <c r="C40" s="17">
        <v>48.916666666666664</v>
      </c>
      <c r="D40" s="17">
        <v>46.083333333333336</v>
      </c>
      <c r="E40" s="17">
        <v>46.333333333333336</v>
      </c>
      <c r="F40" s="17">
        <v>47.166666666666664</v>
      </c>
      <c r="G40" s="17">
        <v>46.833333333333336</v>
      </c>
      <c r="H40" s="17">
        <v>48.916666666666664</v>
      </c>
      <c r="I40" s="17">
        <v>49.166666666666664</v>
      </c>
      <c r="J40" s="17">
        <v>50.25</v>
      </c>
      <c r="K40" s="17">
        <v>45.833333333333336</v>
      </c>
      <c r="L40" s="17">
        <v>43.333333333333336</v>
      </c>
      <c r="M40" s="17">
        <v>45</v>
      </c>
      <c r="N40" s="17">
        <v>45</v>
      </c>
    </row>
    <row r="41" spans="2:14" x14ac:dyDescent="0.3">
      <c r="B41" s="3" t="s">
        <v>43</v>
      </c>
      <c r="C41" s="17">
        <v>74.333333333333329</v>
      </c>
      <c r="D41" s="17">
        <v>73.75</v>
      </c>
      <c r="E41" s="17">
        <v>69.833333333333329</v>
      </c>
      <c r="F41" s="17">
        <v>65.666666666666671</v>
      </c>
      <c r="G41" s="17">
        <v>61.25</v>
      </c>
      <c r="H41" s="17">
        <v>62.666666666666664</v>
      </c>
      <c r="I41" s="17">
        <v>63.583333333333336</v>
      </c>
      <c r="J41" s="17">
        <v>68.75</v>
      </c>
      <c r="K41" s="17">
        <v>69.75</v>
      </c>
      <c r="L41" s="17">
        <v>68.166666666666671</v>
      </c>
      <c r="M41" s="17">
        <v>69</v>
      </c>
      <c r="N41" s="17">
        <v>69</v>
      </c>
    </row>
    <row r="42" spans="2:14" x14ac:dyDescent="0.3">
      <c r="B42" s="3" t="s">
        <v>60</v>
      </c>
      <c r="C42" s="17">
        <v>135.5</v>
      </c>
      <c r="D42" s="17">
        <v>125.91666666666667</v>
      </c>
      <c r="E42" s="17">
        <v>120.91666666666667</v>
      </c>
      <c r="F42" s="17">
        <v>125.5</v>
      </c>
      <c r="G42" s="17">
        <v>121.16666666666667</v>
      </c>
      <c r="H42" s="17">
        <v>116.58333333333333</v>
      </c>
      <c r="I42" s="17">
        <v>119.75</v>
      </c>
      <c r="J42" s="17">
        <v>119.08333333333333</v>
      </c>
      <c r="K42" s="17">
        <v>120.83333333333333</v>
      </c>
      <c r="L42" s="17">
        <v>119.16666666666667</v>
      </c>
      <c r="M42" s="17">
        <v>121</v>
      </c>
      <c r="N42" s="17">
        <v>121</v>
      </c>
    </row>
    <row r="43" spans="2:14" x14ac:dyDescent="0.3">
      <c r="B43" s="3" t="s">
        <v>63</v>
      </c>
      <c r="C43" s="17">
        <v>40.416666666666664</v>
      </c>
      <c r="D43" s="17">
        <v>43.333333333333336</v>
      </c>
      <c r="E43" s="17">
        <v>46.333333333333336</v>
      </c>
      <c r="F43" s="17">
        <v>46.666666666666664</v>
      </c>
      <c r="G43" s="17">
        <v>50.083333333333336</v>
      </c>
      <c r="H43" s="17">
        <v>49</v>
      </c>
      <c r="I43" s="17">
        <v>51.416666666666664</v>
      </c>
      <c r="J43" s="17">
        <v>50.5</v>
      </c>
      <c r="K43" s="17">
        <v>61.75</v>
      </c>
      <c r="L43" s="17">
        <v>55.083333333333336</v>
      </c>
      <c r="M43" s="17">
        <v>53</v>
      </c>
      <c r="N43" s="17">
        <v>53</v>
      </c>
    </row>
    <row r="44" spans="2:14" x14ac:dyDescent="0.3">
      <c r="B44" s="3" t="s">
        <v>92</v>
      </c>
      <c r="C44" s="17">
        <v>56.333333333333336</v>
      </c>
      <c r="D44" s="17">
        <v>54.333333333333336</v>
      </c>
      <c r="E44" s="17">
        <v>52.416666666666664</v>
      </c>
      <c r="F44" s="17">
        <v>48.333333333333336</v>
      </c>
      <c r="G44" s="17">
        <v>49.083333333333336</v>
      </c>
      <c r="H44" s="17">
        <v>51.333333333333336</v>
      </c>
      <c r="I44" s="17">
        <v>48.666666666666664</v>
      </c>
      <c r="J44" s="17">
        <v>48.916666666666664</v>
      </c>
      <c r="K44" s="17">
        <v>47.75</v>
      </c>
      <c r="L44" s="17">
        <v>47.333333333333336</v>
      </c>
      <c r="M44" s="17">
        <v>50</v>
      </c>
      <c r="N44" s="17">
        <v>50</v>
      </c>
    </row>
    <row r="45" spans="2:14" x14ac:dyDescent="0.3">
      <c r="B45" s="3" t="s">
        <v>134</v>
      </c>
      <c r="C45" s="17">
        <v>97.416666666666671</v>
      </c>
      <c r="D45" s="17">
        <v>111.33333333333333</v>
      </c>
      <c r="E45" s="17">
        <v>95.333333333333329</v>
      </c>
      <c r="F45" s="17">
        <v>81.833333333333329</v>
      </c>
      <c r="G45" s="17">
        <v>76.25</v>
      </c>
      <c r="H45" s="17">
        <v>72.5</v>
      </c>
      <c r="I45" s="17">
        <v>67.166666666666671</v>
      </c>
      <c r="J45" s="17">
        <v>63</v>
      </c>
      <c r="K45" s="17">
        <v>62</v>
      </c>
      <c r="L45" s="17">
        <v>57.166666666666664</v>
      </c>
      <c r="M45" s="17">
        <v>55</v>
      </c>
      <c r="N45" s="17">
        <v>55</v>
      </c>
    </row>
    <row r="46" spans="2:14" x14ac:dyDescent="0.3">
      <c r="B46" s="3" t="s">
        <v>162</v>
      </c>
      <c r="C46" s="17">
        <v>97.5</v>
      </c>
      <c r="D46" s="17">
        <v>99</v>
      </c>
      <c r="E46" s="17">
        <v>96.083333333333329</v>
      </c>
      <c r="F46" s="17">
        <v>97.25</v>
      </c>
      <c r="G46" s="17">
        <v>100.08333333333333</v>
      </c>
      <c r="H46" s="17">
        <v>99.166666666666671</v>
      </c>
      <c r="I46" s="17">
        <v>104.83333333333333</v>
      </c>
      <c r="J46" s="17">
        <v>119</v>
      </c>
      <c r="K46" s="17">
        <v>116.75</v>
      </c>
      <c r="L46" s="17">
        <v>116.91666666666667</v>
      </c>
      <c r="M46" s="17">
        <v>112</v>
      </c>
      <c r="N46" s="17">
        <v>112</v>
      </c>
    </row>
    <row r="47" spans="2:14" x14ac:dyDescent="0.3">
      <c r="B47" s="5" t="s">
        <v>168</v>
      </c>
      <c r="C47" s="19">
        <v>47.666666666666664</v>
      </c>
      <c r="D47" s="19">
        <v>51.75</v>
      </c>
      <c r="E47" s="19">
        <v>46.75</v>
      </c>
      <c r="F47" s="19">
        <v>47.75</v>
      </c>
      <c r="G47" s="19">
        <v>44.916666666666664</v>
      </c>
      <c r="H47" s="19">
        <v>41.583333333333336</v>
      </c>
      <c r="I47" s="19">
        <v>39.416666666666664</v>
      </c>
      <c r="J47" s="19">
        <v>43.083333333333336</v>
      </c>
      <c r="K47" s="19">
        <v>46.083333333333336</v>
      </c>
      <c r="L47" s="19">
        <v>47.166666666666664</v>
      </c>
      <c r="M47" s="19">
        <v>45</v>
      </c>
      <c r="N47" s="20">
        <v>45</v>
      </c>
    </row>
    <row r="48" spans="2:14" x14ac:dyDescent="0.3">
      <c r="B48" s="31" t="s">
        <v>184</v>
      </c>
      <c r="C48" s="35">
        <f t="shared" ref="C48:N48" si="11">+SUM(C49:C56)</f>
        <v>1349.3333333333335</v>
      </c>
      <c r="D48" s="35">
        <f t="shared" si="11"/>
        <v>1413.8333333333333</v>
      </c>
      <c r="E48" s="35">
        <f t="shared" si="11"/>
        <v>1460.5833333333335</v>
      </c>
      <c r="F48" s="35">
        <f t="shared" si="11"/>
        <v>1447.1666666666667</v>
      </c>
      <c r="G48" s="35">
        <f t="shared" si="11"/>
        <v>1508</v>
      </c>
      <c r="H48" s="35">
        <f t="shared" ref="H48:M48" si="12">+SUM(H49:H56)</f>
        <v>1542.8333333333333</v>
      </c>
      <c r="I48" s="35">
        <f t="shared" si="12"/>
        <v>1609.5833333333333</v>
      </c>
      <c r="J48" s="35">
        <f t="shared" si="12"/>
        <v>1630.5</v>
      </c>
      <c r="K48" s="35">
        <f t="shared" si="12"/>
        <v>1619.5833333333333</v>
      </c>
      <c r="L48" s="35">
        <f t="shared" si="12"/>
        <v>1499.1666666666667</v>
      </c>
      <c r="M48" s="35">
        <f t="shared" si="12"/>
        <v>1420</v>
      </c>
      <c r="N48" s="22">
        <f t="shared" si="11"/>
        <v>1420</v>
      </c>
    </row>
    <row r="49" spans="2:14" x14ac:dyDescent="0.3">
      <c r="B49" s="3" t="s">
        <v>10</v>
      </c>
      <c r="C49" s="17">
        <v>41.333333333333336</v>
      </c>
      <c r="D49" s="17">
        <v>44.5</v>
      </c>
      <c r="E49" s="17">
        <v>44</v>
      </c>
      <c r="F49" s="17">
        <v>43.75</v>
      </c>
      <c r="G49" s="17">
        <v>41</v>
      </c>
      <c r="H49" s="17">
        <v>42</v>
      </c>
      <c r="I49" s="17">
        <v>44.25</v>
      </c>
      <c r="J49" s="17">
        <v>47.083333333333336</v>
      </c>
      <c r="K49" s="17">
        <v>50.583333333333336</v>
      </c>
      <c r="L49" s="17">
        <v>47.833333333333336</v>
      </c>
      <c r="M49" s="17">
        <v>47</v>
      </c>
      <c r="N49" s="17">
        <v>47</v>
      </c>
    </row>
    <row r="50" spans="2:14" x14ac:dyDescent="0.3">
      <c r="B50" s="3" t="s">
        <v>31</v>
      </c>
      <c r="C50" s="17">
        <v>24</v>
      </c>
      <c r="D50" s="17">
        <v>24.166666666666668</v>
      </c>
      <c r="E50" s="17">
        <v>23.5</v>
      </c>
      <c r="F50" s="17">
        <v>24.25</v>
      </c>
      <c r="G50" s="17">
        <v>25</v>
      </c>
      <c r="H50" s="17">
        <v>23.75</v>
      </c>
      <c r="I50" s="17">
        <v>18</v>
      </c>
      <c r="J50" s="17">
        <v>17</v>
      </c>
      <c r="K50" s="17">
        <v>17.333333333333332</v>
      </c>
      <c r="L50" s="17">
        <v>17</v>
      </c>
      <c r="M50" s="17">
        <v>18</v>
      </c>
      <c r="N50" s="17">
        <v>18</v>
      </c>
    </row>
    <row r="51" spans="2:14" x14ac:dyDescent="0.3">
      <c r="B51" s="3" t="s">
        <v>51</v>
      </c>
      <c r="C51" s="17">
        <v>68.833333333333329</v>
      </c>
      <c r="D51" s="17">
        <v>68.166666666666671</v>
      </c>
      <c r="E51" s="17">
        <v>65.166666666666671</v>
      </c>
      <c r="F51" s="17">
        <v>65.333333333333329</v>
      </c>
      <c r="G51" s="17">
        <v>69.083333333333329</v>
      </c>
      <c r="H51" s="17">
        <v>66.083333333333329</v>
      </c>
      <c r="I51" s="17">
        <v>64.25</v>
      </c>
      <c r="J51" s="17">
        <v>65.833333333333329</v>
      </c>
      <c r="K51" s="17">
        <v>63.666666666666664</v>
      </c>
      <c r="L51" s="17">
        <v>65.166666666666671</v>
      </c>
      <c r="M51" s="17">
        <v>66</v>
      </c>
      <c r="N51" s="17">
        <v>66</v>
      </c>
    </row>
    <row r="52" spans="2:14" x14ac:dyDescent="0.3">
      <c r="B52" s="3" t="s">
        <v>695</v>
      </c>
      <c r="C52" s="17"/>
      <c r="D52" s="17"/>
      <c r="E52" s="17"/>
      <c r="F52" s="17"/>
      <c r="G52" s="17"/>
      <c r="H52" s="17"/>
      <c r="I52" s="17"/>
      <c r="J52" s="17"/>
      <c r="K52" s="17"/>
      <c r="L52" s="17">
        <v>25.583333333333332</v>
      </c>
      <c r="M52" s="17">
        <v>25</v>
      </c>
      <c r="N52" s="17">
        <v>25</v>
      </c>
    </row>
    <row r="53" spans="2:14" x14ac:dyDescent="0.3">
      <c r="B53" s="3" t="s">
        <v>79</v>
      </c>
      <c r="C53" s="17">
        <v>35.583333333333336</v>
      </c>
      <c r="D53" s="17">
        <v>43.916666666666664</v>
      </c>
      <c r="E53" s="17">
        <v>42.416666666666664</v>
      </c>
      <c r="F53" s="17">
        <v>41.333333333333336</v>
      </c>
      <c r="G53" s="17">
        <v>42.083333333333336</v>
      </c>
      <c r="H53" s="17">
        <v>42.583333333333336</v>
      </c>
      <c r="I53" s="17">
        <v>47.583333333333336</v>
      </c>
      <c r="J53" s="17">
        <v>48.333333333333336</v>
      </c>
      <c r="K53" s="17">
        <v>45.916666666666664</v>
      </c>
      <c r="L53" s="17">
        <v>46.333333333333336</v>
      </c>
      <c r="M53" s="17">
        <v>46</v>
      </c>
      <c r="N53" s="18">
        <v>46</v>
      </c>
    </row>
    <row r="54" spans="2:14" x14ac:dyDescent="0.3">
      <c r="B54" s="3" t="s">
        <v>144</v>
      </c>
      <c r="C54" s="17">
        <v>48.083333333333336</v>
      </c>
      <c r="D54" s="17">
        <v>47.083333333333336</v>
      </c>
      <c r="E54" s="17">
        <v>45.916666666666664</v>
      </c>
      <c r="F54" s="17">
        <v>46.083333333333336</v>
      </c>
      <c r="G54" s="17">
        <v>46.333333333333336</v>
      </c>
      <c r="H54" s="17">
        <v>51.833333333333336</v>
      </c>
      <c r="I54" s="17">
        <v>51.75</v>
      </c>
      <c r="J54" s="17">
        <v>48.5</v>
      </c>
      <c r="K54" s="17">
        <v>44.666666666666664</v>
      </c>
      <c r="L54" s="17">
        <v>45.833333333333336</v>
      </c>
      <c r="M54" s="17">
        <v>46</v>
      </c>
      <c r="N54" s="18">
        <v>46</v>
      </c>
    </row>
    <row r="55" spans="2:14" x14ac:dyDescent="0.3">
      <c r="B55" s="3" t="s">
        <v>163</v>
      </c>
      <c r="C55" s="17">
        <v>875.25</v>
      </c>
      <c r="D55" s="17">
        <v>892.16666666666663</v>
      </c>
      <c r="E55" s="17">
        <v>949.08333333333337</v>
      </c>
      <c r="F55" s="17">
        <v>925</v>
      </c>
      <c r="G55" s="17">
        <v>962</v>
      </c>
      <c r="H55" s="17">
        <v>989</v>
      </c>
      <c r="I55" s="17">
        <v>1045.0833333333333</v>
      </c>
      <c r="J55" s="17">
        <v>1060.5833333333333</v>
      </c>
      <c r="K55" s="17">
        <v>1062.0833333333333</v>
      </c>
      <c r="L55" s="17">
        <v>926.08333333333337</v>
      </c>
      <c r="M55" s="17">
        <v>847</v>
      </c>
      <c r="N55" s="18">
        <v>847</v>
      </c>
    </row>
    <row r="56" spans="2:14" x14ac:dyDescent="0.3">
      <c r="B56" s="5" t="s">
        <v>164</v>
      </c>
      <c r="C56" s="19">
        <v>256.25</v>
      </c>
      <c r="D56" s="19">
        <v>293.83333333333331</v>
      </c>
      <c r="E56" s="19">
        <v>290.5</v>
      </c>
      <c r="F56" s="19">
        <v>301.41666666666669</v>
      </c>
      <c r="G56" s="19">
        <v>322.5</v>
      </c>
      <c r="H56" s="19">
        <v>327.58333333333331</v>
      </c>
      <c r="I56" s="19">
        <v>338.66666666666669</v>
      </c>
      <c r="J56" s="19">
        <v>343.16666666666669</v>
      </c>
      <c r="K56" s="19">
        <v>335.33333333333331</v>
      </c>
      <c r="L56" s="19">
        <v>325.33333333333331</v>
      </c>
      <c r="M56" s="19">
        <v>325</v>
      </c>
      <c r="N56" s="20">
        <v>325</v>
      </c>
    </row>
    <row r="57" spans="2:14" x14ac:dyDescent="0.3">
      <c r="B57" s="31" t="s">
        <v>185</v>
      </c>
      <c r="C57" s="35">
        <f t="shared" ref="C57:N57" si="13">+SUM(C58:C59)</f>
        <v>296.58333333333337</v>
      </c>
      <c r="D57" s="35">
        <f t="shared" si="13"/>
        <v>296</v>
      </c>
      <c r="E57" s="35">
        <f t="shared" si="13"/>
        <v>295.83333333333331</v>
      </c>
      <c r="F57" s="35">
        <f t="shared" si="13"/>
        <v>297.91666666666663</v>
      </c>
      <c r="G57" s="35">
        <f t="shared" si="13"/>
        <v>295.5</v>
      </c>
      <c r="H57" s="35">
        <f t="shared" ref="H57:M57" si="14">+SUM(H58:H59)</f>
        <v>255.58333333333334</v>
      </c>
      <c r="I57" s="35">
        <f t="shared" si="14"/>
        <v>282.08333333333331</v>
      </c>
      <c r="J57" s="35">
        <f t="shared" si="14"/>
        <v>278.58333333333331</v>
      </c>
      <c r="K57" s="35">
        <f t="shared" si="14"/>
        <v>270.58333333333331</v>
      </c>
      <c r="L57" s="35">
        <f t="shared" si="14"/>
        <v>268.08333333333331</v>
      </c>
      <c r="M57" s="35">
        <f t="shared" si="14"/>
        <v>266</v>
      </c>
      <c r="N57" s="22">
        <f t="shared" si="13"/>
        <v>266</v>
      </c>
    </row>
    <row r="58" spans="2:14" x14ac:dyDescent="0.3">
      <c r="B58" s="3" t="s">
        <v>42</v>
      </c>
      <c r="C58" s="17">
        <v>203.08333333333334</v>
      </c>
      <c r="D58" s="17">
        <v>207.33333333333334</v>
      </c>
      <c r="E58" s="17">
        <v>205.75</v>
      </c>
      <c r="F58" s="17">
        <v>200.91666666666666</v>
      </c>
      <c r="G58" s="17">
        <v>192.66666666666666</v>
      </c>
      <c r="H58" s="17">
        <v>189.58333333333334</v>
      </c>
      <c r="I58" s="17">
        <v>206.41666666666666</v>
      </c>
      <c r="J58" s="17">
        <v>199.75</v>
      </c>
      <c r="K58" s="17">
        <v>193.91666666666666</v>
      </c>
      <c r="L58" s="17">
        <v>191.91666666666666</v>
      </c>
      <c r="M58" s="17">
        <v>193</v>
      </c>
      <c r="N58" s="18">
        <v>193</v>
      </c>
    </row>
    <row r="59" spans="2:14" x14ac:dyDescent="0.3">
      <c r="B59" s="5" t="s">
        <v>110</v>
      </c>
      <c r="C59" s="19">
        <v>93.5</v>
      </c>
      <c r="D59" s="19">
        <v>88.666666666666671</v>
      </c>
      <c r="E59" s="19">
        <v>90.083333333333329</v>
      </c>
      <c r="F59" s="19">
        <v>97</v>
      </c>
      <c r="G59" s="19">
        <v>102.83333333333333</v>
      </c>
      <c r="H59" s="19">
        <v>66</v>
      </c>
      <c r="I59" s="19">
        <v>75.666666666666671</v>
      </c>
      <c r="J59" s="19">
        <v>78.833333333333329</v>
      </c>
      <c r="K59" s="19">
        <v>76.666666666666671</v>
      </c>
      <c r="L59" s="19">
        <v>76.166666666666671</v>
      </c>
      <c r="M59" s="19">
        <v>73</v>
      </c>
      <c r="N59" s="19">
        <v>73</v>
      </c>
    </row>
    <row r="60" spans="2:14" x14ac:dyDescent="0.3">
      <c r="B60" s="31" t="s">
        <v>186</v>
      </c>
      <c r="C60" s="35">
        <f t="shared" ref="C60:N60" si="15">+SUM(C61:C68)</f>
        <v>795.75000000000011</v>
      </c>
      <c r="D60" s="35">
        <f t="shared" si="15"/>
        <v>798.16666666666663</v>
      </c>
      <c r="E60" s="35">
        <f t="shared" si="15"/>
        <v>792.66666666666663</v>
      </c>
      <c r="F60" s="35">
        <f t="shared" si="15"/>
        <v>816.83333333333337</v>
      </c>
      <c r="G60" s="35">
        <f t="shared" si="15"/>
        <v>804.58333333333337</v>
      </c>
      <c r="H60" s="35">
        <f t="shared" si="15"/>
        <v>798.75</v>
      </c>
      <c r="I60" s="35">
        <f t="shared" si="15"/>
        <v>834.91666666666663</v>
      </c>
      <c r="J60" s="35">
        <f t="shared" si="15"/>
        <v>843.16666666666674</v>
      </c>
      <c r="K60" s="35">
        <f t="shared" si="15"/>
        <v>860.50000000000011</v>
      </c>
      <c r="L60" s="35">
        <f t="shared" si="15"/>
        <v>862.74999999999989</v>
      </c>
      <c r="M60" s="35">
        <f t="shared" si="15"/>
        <v>853</v>
      </c>
      <c r="N60" s="22">
        <f t="shared" si="15"/>
        <v>853</v>
      </c>
    </row>
    <row r="61" spans="2:14" x14ac:dyDescent="0.3">
      <c r="B61" s="3" t="s">
        <v>3</v>
      </c>
      <c r="C61" s="17">
        <v>106.16666666666667</v>
      </c>
      <c r="D61" s="17">
        <v>104</v>
      </c>
      <c r="E61" s="17">
        <v>106.33333333333333</v>
      </c>
      <c r="F61" s="17">
        <v>110.66666666666667</v>
      </c>
      <c r="G61" s="17">
        <v>112.83333333333333</v>
      </c>
      <c r="H61" s="17">
        <v>111.25</v>
      </c>
      <c r="I61" s="17">
        <v>108.16666666666667</v>
      </c>
      <c r="J61" s="17">
        <v>105.41666666666667</v>
      </c>
      <c r="K61" s="17">
        <v>100.66666666666667</v>
      </c>
      <c r="L61" s="17">
        <v>108</v>
      </c>
      <c r="M61" s="17">
        <v>106</v>
      </c>
      <c r="N61" s="17">
        <v>106</v>
      </c>
    </row>
    <row r="62" spans="2:14" x14ac:dyDescent="0.3">
      <c r="B62" s="3" t="s">
        <v>23</v>
      </c>
      <c r="C62" s="17">
        <v>29.916666666666668</v>
      </c>
      <c r="D62" s="17">
        <v>31.333333333333332</v>
      </c>
      <c r="E62" s="17">
        <v>31.75</v>
      </c>
      <c r="F62" s="17">
        <v>32.25</v>
      </c>
      <c r="G62" s="17">
        <v>34.416666666666664</v>
      </c>
      <c r="H62" s="17">
        <v>35.5</v>
      </c>
      <c r="I62" s="17">
        <v>35.416666666666664</v>
      </c>
      <c r="J62" s="17">
        <v>35</v>
      </c>
      <c r="K62" s="17">
        <v>33.333333333333336</v>
      </c>
      <c r="L62" s="17">
        <v>27.333333333333332</v>
      </c>
      <c r="M62" s="17">
        <v>25</v>
      </c>
      <c r="N62" s="17">
        <v>25</v>
      </c>
    </row>
    <row r="63" spans="2:14" x14ac:dyDescent="0.3">
      <c r="B63" s="3" t="s">
        <v>53</v>
      </c>
      <c r="C63" s="17">
        <v>166.75</v>
      </c>
      <c r="D63" s="17">
        <v>166.58333333333334</v>
      </c>
      <c r="E63" s="17">
        <v>160.75</v>
      </c>
      <c r="F63" s="17">
        <v>157.41666666666666</v>
      </c>
      <c r="G63" s="17">
        <v>149.91666666666666</v>
      </c>
      <c r="H63" s="17">
        <v>153.41666666666666</v>
      </c>
      <c r="I63" s="17">
        <v>202.91666666666666</v>
      </c>
      <c r="J63" s="17">
        <v>214.25</v>
      </c>
      <c r="K63" s="17">
        <v>207.33333333333334</v>
      </c>
      <c r="L63" s="17">
        <v>197.91666666666666</v>
      </c>
      <c r="M63" s="17">
        <v>202</v>
      </c>
      <c r="N63" s="17">
        <v>202</v>
      </c>
    </row>
    <row r="64" spans="2:14" x14ac:dyDescent="0.3">
      <c r="B64" s="3" t="s">
        <v>54</v>
      </c>
      <c r="C64" s="17">
        <v>143.25</v>
      </c>
      <c r="D64" s="17">
        <v>147.33333333333334</v>
      </c>
      <c r="E64" s="17">
        <v>155.75</v>
      </c>
      <c r="F64" s="17">
        <v>168.91666666666666</v>
      </c>
      <c r="G64" s="17">
        <v>169.83333333333334</v>
      </c>
      <c r="H64" s="17">
        <v>170.25</v>
      </c>
      <c r="I64" s="17">
        <v>171.25</v>
      </c>
      <c r="J64" s="17">
        <v>177.5</v>
      </c>
      <c r="K64" s="17">
        <v>177</v>
      </c>
      <c r="L64" s="17">
        <v>180</v>
      </c>
      <c r="M64" s="17">
        <v>178</v>
      </c>
      <c r="N64" s="17">
        <v>178</v>
      </c>
    </row>
    <row r="65" spans="2:14" x14ac:dyDescent="0.3">
      <c r="B65" s="3" t="s">
        <v>58</v>
      </c>
      <c r="C65" s="17">
        <v>40.25</v>
      </c>
      <c r="D65" s="17">
        <v>37.25</v>
      </c>
      <c r="E65" s="17">
        <v>36.166666666666664</v>
      </c>
      <c r="F65" s="17">
        <v>42.166666666666664</v>
      </c>
      <c r="G65" s="17">
        <v>40.25</v>
      </c>
      <c r="H65" s="17">
        <v>39.416666666666664</v>
      </c>
      <c r="I65" s="17">
        <v>40.5</v>
      </c>
      <c r="J65" s="17">
        <v>36.75</v>
      </c>
      <c r="K65" s="17">
        <v>39</v>
      </c>
      <c r="L65" s="17">
        <v>39.166666666666664</v>
      </c>
      <c r="M65" s="17">
        <v>38</v>
      </c>
      <c r="N65" s="18">
        <v>38</v>
      </c>
    </row>
    <row r="66" spans="2:14" x14ac:dyDescent="0.3">
      <c r="B66" s="3" t="s">
        <v>70</v>
      </c>
      <c r="C66" s="17">
        <v>183.5</v>
      </c>
      <c r="D66" s="17">
        <v>188.41666666666666</v>
      </c>
      <c r="E66" s="17">
        <v>179.75</v>
      </c>
      <c r="F66" s="17">
        <v>175.16666666666666</v>
      </c>
      <c r="G66" s="17">
        <v>169.08333333333334</v>
      </c>
      <c r="H66" s="17">
        <v>166.33333333333334</v>
      </c>
      <c r="I66" s="17">
        <v>161.75</v>
      </c>
      <c r="J66" s="17">
        <v>158.08333333333334</v>
      </c>
      <c r="K66" s="17">
        <v>188.58333333333334</v>
      </c>
      <c r="L66" s="17">
        <v>197.16666666666666</v>
      </c>
      <c r="M66" s="17">
        <v>191</v>
      </c>
      <c r="N66" s="17">
        <v>191</v>
      </c>
    </row>
    <row r="67" spans="2:14" x14ac:dyDescent="0.3">
      <c r="B67" s="3" t="s">
        <v>133</v>
      </c>
      <c r="C67" s="17">
        <v>43.833333333333336</v>
      </c>
      <c r="D67" s="17">
        <v>41.333333333333336</v>
      </c>
      <c r="E67" s="17">
        <v>39.5</v>
      </c>
      <c r="F67" s="17">
        <v>40.5</v>
      </c>
      <c r="G67" s="17">
        <v>40.916666666666664</v>
      </c>
      <c r="H67" s="17">
        <v>39.5</v>
      </c>
      <c r="I67" s="17">
        <v>36.666666666666664</v>
      </c>
      <c r="J67" s="17">
        <v>39.5</v>
      </c>
      <c r="K67" s="17">
        <v>38.5</v>
      </c>
      <c r="L67" s="17">
        <v>39</v>
      </c>
      <c r="M67" s="17">
        <v>41</v>
      </c>
      <c r="N67" s="17">
        <v>41</v>
      </c>
    </row>
    <row r="68" spans="2:14" x14ac:dyDescent="0.3">
      <c r="B68" s="5" t="s">
        <v>146</v>
      </c>
      <c r="C68" s="19">
        <v>82.083333333333329</v>
      </c>
      <c r="D68" s="19">
        <v>81.916666666666671</v>
      </c>
      <c r="E68" s="19">
        <v>82.666666666666671</v>
      </c>
      <c r="F68" s="19">
        <v>89.75</v>
      </c>
      <c r="G68" s="19">
        <v>87.333333333333329</v>
      </c>
      <c r="H68" s="19">
        <v>83.083333333333329</v>
      </c>
      <c r="I68" s="19">
        <v>78.25</v>
      </c>
      <c r="J68" s="19">
        <v>76.666666666666671</v>
      </c>
      <c r="K68" s="19">
        <v>76.083333333333329</v>
      </c>
      <c r="L68" s="19">
        <v>74.166666666666671</v>
      </c>
      <c r="M68" s="19">
        <v>72</v>
      </c>
      <c r="N68" s="20">
        <v>72</v>
      </c>
    </row>
    <row r="69" spans="2:14" x14ac:dyDescent="0.3">
      <c r="B69" s="31" t="s">
        <v>187</v>
      </c>
      <c r="C69" s="35">
        <f>+SUM(C71:C83)</f>
        <v>1263.8333333333335</v>
      </c>
      <c r="D69" s="35">
        <f t="shared" ref="D69:J69" si="16">+SUM(D71:D83)</f>
        <v>1259.1666666666667</v>
      </c>
      <c r="E69" s="35">
        <f t="shared" si="16"/>
        <v>1226.8333333333335</v>
      </c>
      <c r="F69" s="35">
        <f t="shared" si="16"/>
        <v>1214.3333333333335</v>
      </c>
      <c r="G69" s="35">
        <f t="shared" si="16"/>
        <v>1217.1666666666667</v>
      </c>
      <c r="H69" s="35">
        <f t="shared" si="16"/>
        <v>1193.7499999999998</v>
      </c>
      <c r="I69" s="35">
        <f t="shared" si="16"/>
        <v>1192.2499999999998</v>
      </c>
      <c r="J69" s="35">
        <f t="shared" si="16"/>
        <v>1208.4166666666667</v>
      </c>
      <c r="K69" s="35">
        <f>+SUM(K70:K83)</f>
        <v>1277.3333333333335</v>
      </c>
      <c r="L69" s="35">
        <f>+SUM(L70:L83)</f>
        <v>1292.5833333333333</v>
      </c>
      <c r="M69" s="35">
        <f>+SUM(M70:M83)</f>
        <v>1277</v>
      </c>
      <c r="N69" s="22">
        <f>+SUM(N70:N83)</f>
        <v>1277</v>
      </c>
    </row>
    <row r="70" spans="2:14" x14ac:dyDescent="0.3">
      <c r="B70" s="3" t="s">
        <v>683</v>
      </c>
      <c r="C70" s="64"/>
      <c r="D70" s="64"/>
      <c r="E70" s="64"/>
      <c r="F70" s="64"/>
      <c r="G70" s="64"/>
      <c r="H70" s="64"/>
      <c r="I70" s="64"/>
      <c r="J70" s="17"/>
      <c r="K70" s="61">
        <v>52.083333333333336</v>
      </c>
      <c r="L70" s="17">
        <v>57.25</v>
      </c>
      <c r="M70" s="17">
        <v>55</v>
      </c>
      <c r="N70" s="17">
        <v>55</v>
      </c>
    </row>
    <row r="71" spans="2:14" x14ac:dyDescent="0.3">
      <c r="B71" s="3" t="s">
        <v>8</v>
      </c>
      <c r="C71" s="17">
        <v>53.25</v>
      </c>
      <c r="D71" s="17">
        <v>77.833333333333329</v>
      </c>
      <c r="E71" s="17">
        <v>76.75</v>
      </c>
      <c r="F71" s="17">
        <v>79.833333333333329</v>
      </c>
      <c r="G71" s="17">
        <v>82.583333333333329</v>
      </c>
      <c r="H71" s="17">
        <v>79.916666666666671</v>
      </c>
      <c r="I71" s="17">
        <v>73.75</v>
      </c>
      <c r="J71" s="17">
        <v>70</v>
      </c>
      <c r="K71" s="17">
        <v>74.666666666666671</v>
      </c>
      <c r="L71" s="17">
        <v>69.333333333333329</v>
      </c>
      <c r="M71" s="17">
        <v>69</v>
      </c>
      <c r="N71" s="17">
        <v>69</v>
      </c>
    </row>
    <row r="72" spans="2:14" x14ac:dyDescent="0.3">
      <c r="B72" s="3" t="s">
        <v>19</v>
      </c>
      <c r="C72" s="17">
        <v>70.833333333333329</v>
      </c>
      <c r="D72" s="17">
        <v>73</v>
      </c>
      <c r="E72" s="17">
        <v>71.5</v>
      </c>
      <c r="F72" s="17">
        <v>68.666666666666671</v>
      </c>
      <c r="G72" s="17">
        <v>69.333333333333329</v>
      </c>
      <c r="H72" s="17">
        <v>61.083333333333336</v>
      </c>
      <c r="I72" s="17">
        <v>54.833333333333336</v>
      </c>
      <c r="J72" s="17">
        <v>56.5</v>
      </c>
      <c r="K72" s="17">
        <v>55.833333333333336</v>
      </c>
      <c r="L72" s="17">
        <v>54.083333333333336</v>
      </c>
      <c r="M72" s="17">
        <v>53</v>
      </c>
      <c r="N72" s="17">
        <v>53</v>
      </c>
    </row>
    <row r="73" spans="2:14" x14ac:dyDescent="0.3">
      <c r="B73" s="3" t="s">
        <v>28</v>
      </c>
      <c r="C73" s="17">
        <v>24.75</v>
      </c>
      <c r="D73" s="17">
        <v>23.833333333333332</v>
      </c>
      <c r="E73" s="17">
        <v>20</v>
      </c>
      <c r="F73" s="17">
        <v>22.083333333333332</v>
      </c>
      <c r="G73" s="17">
        <v>23.25</v>
      </c>
      <c r="H73" s="17">
        <v>21</v>
      </c>
      <c r="I73" s="17">
        <v>20.666666666666668</v>
      </c>
      <c r="J73" s="17">
        <v>21</v>
      </c>
      <c r="K73" s="17">
        <v>21.083333333333332</v>
      </c>
      <c r="L73" s="17">
        <v>22</v>
      </c>
      <c r="M73" s="17">
        <v>22</v>
      </c>
      <c r="N73" s="17">
        <v>22</v>
      </c>
    </row>
    <row r="74" spans="2:14" x14ac:dyDescent="0.3">
      <c r="B74" s="3" t="s">
        <v>36</v>
      </c>
      <c r="C74" s="17">
        <v>163.25</v>
      </c>
      <c r="D74" s="17">
        <v>164.25</v>
      </c>
      <c r="E74" s="17">
        <v>160.16666666666666</v>
      </c>
      <c r="F74" s="17">
        <v>157</v>
      </c>
      <c r="G74" s="17">
        <v>161.08333333333334</v>
      </c>
      <c r="H74" s="17">
        <v>160.83333333333334</v>
      </c>
      <c r="I74" s="17">
        <v>162</v>
      </c>
      <c r="J74" s="17">
        <v>160.75</v>
      </c>
      <c r="K74" s="17">
        <v>164</v>
      </c>
      <c r="L74" s="17">
        <v>155.66666666666666</v>
      </c>
      <c r="M74" s="17">
        <v>167</v>
      </c>
      <c r="N74" s="18">
        <v>167</v>
      </c>
    </row>
    <row r="75" spans="2:14" x14ac:dyDescent="0.3">
      <c r="B75" s="3" t="s">
        <v>39</v>
      </c>
      <c r="C75" s="17">
        <v>114.5</v>
      </c>
      <c r="D75" s="17">
        <v>113.33333333333333</v>
      </c>
      <c r="E75" s="17">
        <v>112.66666666666667</v>
      </c>
      <c r="F75" s="17">
        <v>112.58333333333333</v>
      </c>
      <c r="G75" s="17">
        <v>113.08333333333333</v>
      </c>
      <c r="H75" s="17">
        <v>109.91666666666667</v>
      </c>
      <c r="I75" s="17">
        <v>112.33333333333333</v>
      </c>
      <c r="J75" s="17">
        <v>116.5</v>
      </c>
      <c r="K75" s="17">
        <v>114.41666666666667</v>
      </c>
      <c r="L75" s="17">
        <v>115.58333333333333</v>
      </c>
      <c r="M75" s="17">
        <v>117</v>
      </c>
      <c r="N75" s="17">
        <v>117</v>
      </c>
    </row>
    <row r="76" spans="2:14" x14ac:dyDescent="0.3">
      <c r="B76" s="3" t="s">
        <v>56</v>
      </c>
      <c r="C76" s="17">
        <v>63.833333333333336</v>
      </c>
      <c r="D76" s="17">
        <v>62.833333333333336</v>
      </c>
      <c r="E76" s="17">
        <v>58.166666666666664</v>
      </c>
      <c r="F76" s="17">
        <v>56.416666666666664</v>
      </c>
      <c r="G76" s="17">
        <v>54.666666666666664</v>
      </c>
      <c r="H76" s="17">
        <v>53.083333333333336</v>
      </c>
      <c r="I76" s="17">
        <v>50</v>
      </c>
      <c r="J76" s="17">
        <v>49.583333333333336</v>
      </c>
      <c r="K76" s="17">
        <v>51.333333333333336</v>
      </c>
      <c r="L76" s="17">
        <v>60.5</v>
      </c>
      <c r="M76" s="17">
        <v>58</v>
      </c>
      <c r="N76" s="17">
        <v>58</v>
      </c>
    </row>
    <row r="77" spans="2:14" x14ac:dyDescent="0.3">
      <c r="B77" s="3" t="s">
        <v>61</v>
      </c>
      <c r="C77" s="17">
        <v>69.083333333333329</v>
      </c>
      <c r="D77" s="17">
        <v>67.833333333333329</v>
      </c>
      <c r="E77" s="17">
        <v>68.916666666666671</v>
      </c>
      <c r="F77" s="17">
        <v>66.666666666666671</v>
      </c>
      <c r="G77" s="17">
        <v>69.583333333333329</v>
      </c>
      <c r="H77" s="17">
        <v>67.25</v>
      </c>
      <c r="I77" s="17">
        <v>63.333333333333336</v>
      </c>
      <c r="J77" s="17">
        <v>65.333333333333329</v>
      </c>
      <c r="K77" s="17">
        <v>62.75</v>
      </c>
      <c r="L77" s="17">
        <v>65.25</v>
      </c>
      <c r="M77" s="17">
        <v>63</v>
      </c>
      <c r="N77" s="17">
        <v>63</v>
      </c>
    </row>
    <row r="78" spans="2:14" x14ac:dyDescent="0.3">
      <c r="B78" s="3" t="s">
        <v>62</v>
      </c>
      <c r="C78" s="17">
        <v>68.333333333333329</v>
      </c>
      <c r="D78" s="17">
        <v>71.916666666666671</v>
      </c>
      <c r="E78" s="17">
        <v>71.5</v>
      </c>
      <c r="F78" s="17">
        <v>70.333333333333329</v>
      </c>
      <c r="G78" s="17">
        <v>69.583333333333329</v>
      </c>
      <c r="H78" s="17">
        <v>66.166666666666671</v>
      </c>
      <c r="I78" s="17">
        <v>62.25</v>
      </c>
      <c r="J78" s="17">
        <v>60.75</v>
      </c>
      <c r="K78" s="17">
        <v>60.333333333333336</v>
      </c>
      <c r="L78" s="17">
        <v>58.083333333333336</v>
      </c>
      <c r="M78" s="17">
        <v>55</v>
      </c>
      <c r="N78" s="17">
        <v>55</v>
      </c>
    </row>
    <row r="79" spans="2:14" x14ac:dyDescent="0.3">
      <c r="B79" s="3" t="s">
        <v>84</v>
      </c>
      <c r="C79" s="17">
        <v>107.33333333333333</v>
      </c>
      <c r="D79" s="17">
        <v>105</v>
      </c>
      <c r="E79" s="17">
        <v>102.5</v>
      </c>
      <c r="F79" s="17">
        <v>99.666666666666671</v>
      </c>
      <c r="G79" s="17">
        <v>97</v>
      </c>
      <c r="H79" s="17">
        <v>100.25</v>
      </c>
      <c r="I79" s="17">
        <v>103.66666666666667</v>
      </c>
      <c r="J79" s="17">
        <v>109.66666666666667</v>
      </c>
      <c r="K79" s="17">
        <v>107.08333333333333</v>
      </c>
      <c r="L79" s="17">
        <v>105.25</v>
      </c>
      <c r="M79" s="17">
        <v>98</v>
      </c>
      <c r="N79" s="17">
        <v>98</v>
      </c>
    </row>
    <row r="80" spans="2:14" x14ac:dyDescent="0.3">
      <c r="B80" s="3" t="s">
        <v>87</v>
      </c>
      <c r="C80" s="17">
        <v>75.166666666666671</v>
      </c>
      <c r="D80" s="17">
        <v>71</v>
      </c>
      <c r="E80" s="17">
        <v>71.083333333333329</v>
      </c>
      <c r="F80" s="17">
        <v>72.666666666666671</v>
      </c>
      <c r="G80" s="17">
        <v>73.75</v>
      </c>
      <c r="H80" s="17">
        <v>77.166666666666671</v>
      </c>
      <c r="I80" s="17">
        <v>79.416666666666671</v>
      </c>
      <c r="J80" s="17">
        <v>79.916666666666671</v>
      </c>
      <c r="K80" s="17">
        <v>84.5</v>
      </c>
      <c r="L80" s="17">
        <v>95</v>
      </c>
      <c r="M80" s="17">
        <v>89</v>
      </c>
      <c r="N80" s="17">
        <v>89</v>
      </c>
    </row>
    <row r="81" spans="2:14" x14ac:dyDescent="0.3">
      <c r="B81" s="3" t="s">
        <v>90</v>
      </c>
      <c r="C81" s="17">
        <v>322.08333333333331</v>
      </c>
      <c r="D81" s="17">
        <v>304.25</v>
      </c>
      <c r="E81" s="17">
        <v>301.16666666666669</v>
      </c>
      <c r="F81" s="17">
        <v>301.58333333333331</v>
      </c>
      <c r="G81" s="17">
        <v>298.66666666666669</v>
      </c>
      <c r="H81" s="17">
        <v>292</v>
      </c>
      <c r="I81" s="17">
        <v>290.16666666666669</v>
      </c>
      <c r="J81" s="17">
        <v>296.33333333333331</v>
      </c>
      <c r="K81" s="17">
        <v>307.25</v>
      </c>
      <c r="L81" s="17">
        <v>310.33333333333331</v>
      </c>
      <c r="M81" s="17">
        <v>304</v>
      </c>
      <c r="N81" s="18">
        <v>304</v>
      </c>
    </row>
    <row r="82" spans="2:14" x14ac:dyDescent="0.3">
      <c r="B82" s="3" t="s">
        <v>96</v>
      </c>
      <c r="C82" s="17">
        <v>107.5</v>
      </c>
      <c r="D82" s="17">
        <v>101.16666666666667</v>
      </c>
      <c r="E82" s="17">
        <v>89.416666666666671</v>
      </c>
      <c r="F82" s="17">
        <v>85.416666666666671</v>
      </c>
      <c r="G82" s="17">
        <v>80.75</v>
      </c>
      <c r="H82" s="17">
        <v>79.083333333333329</v>
      </c>
      <c r="I82" s="17">
        <v>93.333333333333329</v>
      </c>
      <c r="J82" s="17">
        <v>95.416666666666671</v>
      </c>
      <c r="K82" s="17">
        <v>95.5</v>
      </c>
      <c r="L82" s="17">
        <v>98.416666666666671</v>
      </c>
      <c r="M82" s="17">
        <v>102</v>
      </c>
      <c r="N82" s="17">
        <v>102</v>
      </c>
    </row>
    <row r="83" spans="2:14" x14ac:dyDescent="0.3">
      <c r="B83" s="5" t="s">
        <v>118</v>
      </c>
      <c r="C83" s="19">
        <v>23.916666666666668</v>
      </c>
      <c r="D83" s="19">
        <v>22.916666666666668</v>
      </c>
      <c r="E83" s="19">
        <v>23</v>
      </c>
      <c r="F83" s="19">
        <v>21.416666666666668</v>
      </c>
      <c r="G83" s="19">
        <v>23.833333333333332</v>
      </c>
      <c r="H83" s="19">
        <v>26</v>
      </c>
      <c r="I83" s="19">
        <v>26.5</v>
      </c>
      <c r="J83" s="19">
        <v>26.666666666666668</v>
      </c>
      <c r="K83" s="19">
        <v>26.5</v>
      </c>
      <c r="L83" s="19">
        <v>25.833333333333332</v>
      </c>
      <c r="M83" s="19">
        <v>25</v>
      </c>
      <c r="N83" s="19">
        <v>25</v>
      </c>
    </row>
    <row r="84" spans="2:14" x14ac:dyDescent="0.3">
      <c r="B84" s="31" t="s">
        <v>189</v>
      </c>
      <c r="C84" s="35">
        <f t="shared" ref="C84:N84" si="17">+SUM(C85:C85)</f>
        <v>41.333333333333336</v>
      </c>
      <c r="D84" s="35">
        <f t="shared" si="17"/>
        <v>60.916666666666664</v>
      </c>
      <c r="E84" s="35">
        <f t="shared" si="17"/>
        <v>62.583333333333336</v>
      </c>
      <c r="F84" s="35">
        <f t="shared" si="17"/>
        <v>67.833333333333329</v>
      </c>
      <c r="G84" s="35">
        <f t="shared" si="17"/>
        <v>70.666666666666671</v>
      </c>
      <c r="H84" s="35">
        <f t="shared" ref="H84:M84" si="18">+SUM(H85:H85)</f>
        <v>69.916666666666671</v>
      </c>
      <c r="I84" s="35">
        <f t="shared" si="18"/>
        <v>71.916666666666671</v>
      </c>
      <c r="J84" s="35">
        <f t="shared" si="18"/>
        <v>76.25</v>
      </c>
      <c r="K84" s="35">
        <f t="shared" si="18"/>
        <v>76.583333333333329</v>
      </c>
      <c r="L84" s="35">
        <f t="shared" si="18"/>
        <v>82.75</v>
      </c>
      <c r="M84" s="35">
        <f t="shared" si="18"/>
        <v>86</v>
      </c>
      <c r="N84" s="22">
        <f t="shared" si="17"/>
        <v>86</v>
      </c>
    </row>
    <row r="85" spans="2:14" x14ac:dyDescent="0.3">
      <c r="B85" s="5" t="s">
        <v>120</v>
      </c>
      <c r="C85" s="19">
        <v>41.333333333333336</v>
      </c>
      <c r="D85" s="19">
        <v>60.916666666666664</v>
      </c>
      <c r="E85" s="19">
        <v>62.583333333333336</v>
      </c>
      <c r="F85" s="19">
        <v>67.833333333333329</v>
      </c>
      <c r="G85" s="19">
        <v>70.666666666666671</v>
      </c>
      <c r="H85" s="19">
        <v>69.916666666666671</v>
      </c>
      <c r="I85" s="19">
        <v>71.916666666666671</v>
      </c>
      <c r="J85" s="19">
        <v>76.25</v>
      </c>
      <c r="K85" s="19">
        <v>76.583333333333329</v>
      </c>
      <c r="L85" s="19">
        <v>82.75</v>
      </c>
      <c r="M85" s="19">
        <v>86</v>
      </c>
      <c r="N85" s="19">
        <v>86</v>
      </c>
    </row>
    <row r="86" spans="2:14" x14ac:dyDescent="0.3">
      <c r="B86" s="31" t="s">
        <v>190</v>
      </c>
      <c r="C86" s="35">
        <f t="shared" ref="C86:N86" si="19">+SUM(C87:C90)</f>
        <v>550.41666666666674</v>
      </c>
      <c r="D86" s="35">
        <f t="shared" si="19"/>
        <v>573.33333333333326</v>
      </c>
      <c r="E86" s="35">
        <f t="shared" si="19"/>
        <v>589.33333333333326</v>
      </c>
      <c r="F86" s="35">
        <f t="shared" si="19"/>
        <v>588.16666666666674</v>
      </c>
      <c r="G86" s="35">
        <f t="shared" si="19"/>
        <v>588.08333333333337</v>
      </c>
      <c r="H86" s="35">
        <f t="shared" ref="H86:M86" si="20">+SUM(H87:H90)</f>
        <v>580.25</v>
      </c>
      <c r="I86" s="35">
        <f t="shared" si="20"/>
        <v>569.5</v>
      </c>
      <c r="J86" s="35">
        <f t="shared" si="20"/>
        <v>590.25</v>
      </c>
      <c r="K86" s="35">
        <f t="shared" si="20"/>
        <v>607.66666666666674</v>
      </c>
      <c r="L86" s="35">
        <f t="shared" si="20"/>
        <v>627.91666666666674</v>
      </c>
      <c r="M86" s="35">
        <f t="shared" si="20"/>
        <v>620</v>
      </c>
      <c r="N86" s="22">
        <f t="shared" si="19"/>
        <v>620</v>
      </c>
    </row>
    <row r="87" spans="2:14" x14ac:dyDescent="0.3">
      <c r="B87" s="3" t="s">
        <v>55</v>
      </c>
      <c r="C87" s="17">
        <v>107.25</v>
      </c>
      <c r="D87" s="17">
        <v>107.33333333333333</v>
      </c>
      <c r="E87" s="17">
        <v>118.5</v>
      </c>
      <c r="F87" s="17">
        <v>111.41666666666667</v>
      </c>
      <c r="G87" s="17">
        <v>107</v>
      </c>
      <c r="H87" s="17">
        <v>100.25</v>
      </c>
      <c r="I87" s="17">
        <v>95.833333333333329</v>
      </c>
      <c r="J87" s="17">
        <v>114.5</v>
      </c>
      <c r="K87" s="17">
        <v>117.58333333333333</v>
      </c>
      <c r="L87" s="17">
        <v>125.16666666666667</v>
      </c>
      <c r="M87" s="17">
        <v>124</v>
      </c>
      <c r="N87" s="17">
        <v>124</v>
      </c>
    </row>
    <row r="88" spans="2:14" x14ac:dyDescent="0.3">
      <c r="B88" s="3" t="s">
        <v>68</v>
      </c>
      <c r="C88" s="17">
        <v>364.41666666666669</v>
      </c>
      <c r="D88" s="17">
        <v>381.58333333333331</v>
      </c>
      <c r="E88" s="17">
        <v>386.5</v>
      </c>
      <c r="F88" s="17">
        <v>391.75</v>
      </c>
      <c r="G88" s="17">
        <v>391.83333333333331</v>
      </c>
      <c r="H88" s="17">
        <v>393.75</v>
      </c>
      <c r="I88" s="17">
        <v>386.66666666666669</v>
      </c>
      <c r="J88" s="17">
        <v>390.08333333333331</v>
      </c>
      <c r="K88" s="17">
        <v>403.75</v>
      </c>
      <c r="L88" s="17">
        <v>417.08333333333331</v>
      </c>
      <c r="M88" s="17">
        <v>412</v>
      </c>
      <c r="N88" s="17">
        <v>412</v>
      </c>
    </row>
    <row r="89" spans="2:14" x14ac:dyDescent="0.3">
      <c r="B89" s="3" t="s">
        <v>93</v>
      </c>
      <c r="C89" s="17">
        <v>35.75</v>
      </c>
      <c r="D89" s="17">
        <v>44.75</v>
      </c>
      <c r="E89" s="17">
        <v>44.916666666666664</v>
      </c>
      <c r="F89" s="17">
        <v>44.916666666666664</v>
      </c>
      <c r="G89" s="17">
        <v>44.666666666666664</v>
      </c>
      <c r="H89" s="17">
        <v>42.666666666666664</v>
      </c>
      <c r="I89" s="17">
        <v>42.833333333333336</v>
      </c>
      <c r="J89" s="17">
        <v>44.166666666666664</v>
      </c>
      <c r="K89" s="17">
        <v>47.25</v>
      </c>
      <c r="L89" s="17">
        <v>49.583333333333336</v>
      </c>
      <c r="M89" s="17">
        <v>49</v>
      </c>
      <c r="N89" s="17">
        <v>49</v>
      </c>
    </row>
    <row r="90" spans="2:14" x14ac:dyDescent="0.3">
      <c r="B90" s="3" t="s">
        <v>140</v>
      </c>
      <c r="C90" s="17">
        <v>43</v>
      </c>
      <c r="D90" s="17">
        <v>39.666666666666664</v>
      </c>
      <c r="E90" s="17">
        <v>39.416666666666664</v>
      </c>
      <c r="F90" s="17">
        <v>40.083333333333336</v>
      </c>
      <c r="G90" s="17">
        <v>44.583333333333336</v>
      </c>
      <c r="H90" s="17">
        <v>43.583333333333336</v>
      </c>
      <c r="I90" s="17">
        <v>44.166666666666664</v>
      </c>
      <c r="J90" s="17">
        <v>41.5</v>
      </c>
      <c r="K90" s="17">
        <v>39.083333333333336</v>
      </c>
      <c r="L90" s="17">
        <v>36.083333333333336</v>
      </c>
      <c r="M90" s="17">
        <v>35</v>
      </c>
      <c r="N90" s="17">
        <v>35</v>
      </c>
    </row>
    <row r="91" spans="2:14" x14ac:dyDescent="0.3">
      <c r="B91" s="31" t="s">
        <v>191</v>
      </c>
      <c r="C91" s="35">
        <f t="shared" ref="C91:G91" si="21">+SUM(C92:C104)</f>
        <v>2363.0833333333335</v>
      </c>
      <c r="D91" s="35">
        <f t="shared" si="21"/>
        <v>2426.5833333333335</v>
      </c>
      <c r="E91" s="35">
        <f t="shared" si="21"/>
        <v>2452.4166666666665</v>
      </c>
      <c r="F91" s="35">
        <f t="shared" si="21"/>
        <v>2509.75</v>
      </c>
      <c r="G91" s="35">
        <f t="shared" si="21"/>
        <v>2591.833333333333</v>
      </c>
      <c r="H91" s="35">
        <f t="shared" ref="H91:K91" si="22">+SUM(H92:H104)</f>
        <v>2611.5</v>
      </c>
      <c r="I91" s="35">
        <f t="shared" si="22"/>
        <v>2756.166666666667</v>
      </c>
      <c r="J91" s="35">
        <f t="shared" si="22"/>
        <v>2783.166666666667</v>
      </c>
      <c r="K91" s="35">
        <f t="shared" si="22"/>
        <v>2883.2499999999995</v>
      </c>
      <c r="L91" s="35">
        <f>+SUM(L92:L105)</f>
        <v>2890.666666666667</v>
      </c>
      <c r="M91" s="35">
        <f>+SUM(M92:M105)</f>
        <v>2905</v>
      </c>
      <c r="N91" s="22">
        <f>+SUM(N92:N105)</f>
        <v>2905</v>
      </c>
    </row>
    <row r="92" spans="2:14" x14ac:dyDescent="0.3">
      <c r="B92" s="3" t="s">
        <v>15</v>
      </c>
      <c r="C92" s="17">
        <v>105.66666666666667</v>
      </c>
      <c r="D92" s="17">
        <v>114.16666666666667</v>
      </c>
      <c r="E92" s="17">
        <v>122.75</v>
      </c>
      <c r="F92" s="17">
        <v>132.41666666666666</v>
      </c>
      <c r="G92" s="17">
        <v>137.33333333333334</v>
      </c>
      <c r="H92" s="17">
        <v>128.66666666666666</v>
      </c>
      <c r="I92" s="17">
        <v>145.33333333333334</v>
      </c>
      <c r="J92" s="17">
        <v>154.41666666666666</v>
      </c>
      <c r="K92" s="17">
        <v>160.83333333333334</v>
      </c>
      <c r="L92" s="17">
        <v>144.25</v>
      </c>
      <c r="M92" s="17">
        <v>161</v>
      </c>
      <c r="N92" s="17">
        <v>161</v>
      </c>
    </row>
    <row r="93" spans="2:14" x14ac:dyDescent="0.3">
      <c r="B93" s="3" t="s">
        <v>22</v>
      </c>
      <c r="C93" s="17">
        <v>175.83333333333334</v>
      </c>
      <c r="D93" s="17">
        <v>170.75</v>
      </c>
      <c r="E93" s="17">
        <v>163.91666666666666</v>
      </c>
      <c r="F93" s="17">
        <v>176.58333333333334</v>
      </c>
      <c r="G93" s="17">
        <v>171.66666666666666</v>
      </c>
      <c r="H93" s="17">
        <v>170.91666666666666</v>
      </c>
      <c r="I93" s="17">
        <v>162.41666666666666</v>
      </c>
      <c r="J93" s="17">
        <v>155.41666666666666</v>
      </c>
      <c r="K93" s="17">
        <v>154.33333333333334</v>
      </c>
      <c r="L93" s="17">
        <v>147.91666666666666</v>
      </c>
      <c r="M93" s="17">
        <v>144</v>
      </c>
      <c r="N93" s="17">
        <v>144</v>
      </c>
    </row>
    <row r="94" spans="2:14" x14ac:dyDescent="0.3">
      <c r="B94" s="3" t="s">
        <v>38</v>
      </c>
      <c r="C94" s="17">
        <v>337.66666666666669</v>
      </c>
      <c r="D94" s="17">
        <v>349.16666666666669</v>
      </c>
      <c r="E94" s="17">
        <v>390.66666666666669</v>
      </c>
      <c r="F94" s="17">
        <v>414.5</v>
      </c>
      <c r="G94" s="17">
        <v>431.5</v>
      </c>
      <c r="H94" s="17">
        <v>388.66666666666669</v>
      </c>
      <c r="I94" s="17">
        <v>362.75</v>
      </c>
      <c r="J94" s="17">
        <v>350.83333333333331</v>
      </c>
      <c r="K94" s="17">
        <v>348.5</v>
      </c>
      <c r="L94" s="17">
        <v>303.75</v>
      </c>
      <c r="M94" s="17">
        <v>319</v>
      </c>
      <c r="N94" s="17">
        <v>319</v>
      </c>
    </row>
    <row r="95" spans="2:14" x14ac:dyDescent="0.3">
      <c r="B95" s="3" t="s">
        <v>59</v>
      </c>
      <c r="C95" s="17">
        <v>116.33333333333333</v>
      </c>
      <c r="D95" s="17">
        <v>115.08333333333333</v>
      </c>
      <c r="E95" s="17">
        <v>104.33333333333333</v>
      </c>
      <c r="F95" s="17">
        <v>98.75</v>
      </c>
      <c r="G95" s="17">
        <v>92.5</v>
      </c>
      <c r="H95" s="17">
        <v>91.416666666666671</v>
      </c>
      <c r="I95" s="17">
        <v>94.5</v>
      </c>
      <c r="J95" s="53">
        <v>94.916666666666671</v>
      </c>
      <c r="K95" s="17">
        <v>104.58333333333333</v>
      </c>
      <c r="L95" s="17">
        <v>99.083333333333329</v>
      </c>
      <c r="M95" s="17">
        <v>98</v>
      </c>
      <c r="N95" s="17">
        <v>98</v>
      </c>
    </row>
    <row r="96" spans="2:14" x14ac:dyDescent="0.3">
      <c r="B96" s="3" t="s">
        <v>72</v>
      </c>
      <c r="C96" s="17">
        <v>126.83333333333333</v>
      </c>
      <c r="D96" s="17">
        <v>140.91666666666666</v>
      </c>
      <c r="E96" s="17">
        <v>141.58333333333334</v>
      </c>
      <c r="F96" s="17">
        <v>139.75</v>
      </c>
      <c r="G96" s="17">
        <v>137.25</v>
      </c>
      <c r="H96" s="17">
        <v>130.91666666666666</v>
      </c>
      <c r="I96" s="17">
        <v>131.08333333333334</v>
      </c>
      <c r="J96" s="17">
        <v>129.83333333333334</v>
      </c>
      <c r="K96" s="17">
        <v>141.91666666666666</v>
      </c>
      <c r="L96" s="17">
        <v>149</v>
      </c>
      <c r="M96" s="17">
        <v>143</v>
      </c>
      <c r="N96" s="17">
        <v>143</v>
      </c>
    </row>
    <row r="97" spans="2:14" x14ac:dyDescent="0.3">
      <c r="B97" s="3" t="s">
        <v>174</v>
      </c>
      <c r="C97" s="17">
        <v>3.75</v>
      </c>
      <c r="D97" s="17">
        <v>1.5</v>
      </c>
      <c r="E97" s="17">
        <v>0</v>
      </c>
      <c r="F97" s="17">
        <v>0</v>
      </c>
      <c r="G97" s="17">
        <v>0</v>
      </c>
      <c r="H97" s="17">
        <v>0</v>
      </c>
      <c r="I97" s="17">
        <v>0</v>
      </c>
      <c r="J97" s="17">
        <v>0</v>
      </c>
      <c r="K97" s="17">
        <v>0</v>
      </c>
      <c r="L97" s="17">
        <v>0</v>
      </c>
      <c r="M97" s="17">
        <v>0</v>
      </c>
      <c r="N97" s="17">
        <v>0</v>
      </c>
    </row>
    <row r="98" spans="2:14" x14ac:dyDescent="0.3">
      <c r="B98" s="3" t="s">
        <v>74</v>
      </c>
      <c r="C98" s="17">
        <v>178.75</v>
      </c>
      <c r="D98" s="17">
        <v>186.66666666666666</v>
      </c>
      <c r="E98" s="17">
        <v>183.66666666666666</v>
      </c>
      <c r="F98" s="17">
        <v>196.16666666666666</v>
      </c>
      <c r="G98" s="17">
        <v>196.58333333333334</v>
      </c>
      <c r="H98" s="17">
        <v>191.83333333333334</v>
      </c>
      <c r="I98" s="17">
        <v>200.25</v>
      </c>
      <c r="J98" s="17">
        <v>213.33333333333334</v>
      </c>
      <c r="K98" s="17">
        <v>220</v>
      </c>
      <c r="L98" s="17">
        <v>220.08333333333334</v>
      </c>
      <c r="M98" s="17">
        <v>221</v>
      </c>
      <c r="N98" s="17">
        <v>221</v>
      </c>
    </row>
    <row r="99" spans="2:14" x14ac:dyDescent="0.3">
      <c r="B99" s="3" t="s">
        <v>85</v>
      </c>
      <c r="C99" s="17">
        <v>43.666666666666664</v>
      </c>
      <c r="D99" s="17">
        <v>54.75</v>
      </c>
      <c r="E99" s="17">
        <v>52.666666666666664</v>
      </c>
      <c r="F99" s="17">
        <v>50.333333333333336</v>
      </c>
      <c r="G99" s="17">
        <v>49.333333333333336</v>
      </c>
      <c r="H99" s="17">
        <v>45.666666666666664</v>
      </c>
      <c r="I99" s="17">
        <v>53.083333333333336</v>
      </c>
      <c r="J99" s="17">
        <v>56.75</v>
      </c>
      <c r="K99" s="17">
        <v>53.833333333333336</v>
      </c>
      <c r="L99" s="17">
        <v>51.666666666666664</v>
      </c>
      <c r="M99" s="17">
        <v>52</v>
      </c>
      <c r="N99" s="18">
        <v>52</v>
      </c>
    </row>
    <row r="100" spans="2:14" x14ac:dyDescent="0.3">
      <c r="B100" s="3" t="s">
        <v>135</v>
      </c>
      <c r="C100" s="17">
        <v>63.5</v>
      </c>
      <c r="D100" s="17">
        <v>57.5</v>
      </c>
      <c r="E100" s="17">
        <v>56.833333333333336</v>
      </c>
      <c r="F100" s="17">
        <v>51.333333333333336</v>
      </c>
      <c r="G100" s="17">
        <v>60.25</v>
      </c>
      <c r="H100" s="17">
        <v>62.416666666666664</v>
      </c>
      <c r="I100" s="17">
        <v>64.916666666666671</v>
      </c>
      <c r="J100" s="17">
        <v>84.416666666666671</v>
      </c>
      <c r="K100" s="17">
        <v>78.166666666666671</v>
      </c>
      <c r="L100" s="17">
        <v>72.5</v>
      </c>
      <c r="M100" s="17">
        <v>65</v>
      </c>
      <c r="N100" s="17">
        <v>65</v>
      </c>
    </row>
    <row r="101" spans="2:14" x14ac:dyDescent="0.3">
      <c r="B101" s="3" t="s">
        <v>143</v>
      </c>
      <c r="C101" s="17">
        <v>91.833333333333329</v>
      </c>
      <c r="D101" s="17">
        <v>89.75</v>
      </c>
      <c r="E101" s="17">
        <v>89.333333333333329</v>
      </c>
      <c r="F101" s="17">
        <v>86.666666666666671</v>
      </c>
      <c r="G101" s="17">
        <v>100.91666666666667</v>
      </c>
      <c r="H101" s="17">
        <v>111.5</v>
      </c>
      <c r="I101" s="17">
        <v>113.33333333333333</v>
      </c>
      <c r="J101" s="17">
        <v>110</v>
      </c>
      <c r="K101" s="17">
        <v>102.58333333333333</v>
      </c>
      <c r="L101" s="17">
        <v>88.833333333333329</v>
      </c>
      <c r="M101" s="17">
        <v>85</v>
      </c>
      <c r="N101" s="17">
        <v>85</v>
      </c>
    </row>
    <row r="102" spans="2:14" x14ac:dyDescent="0.3">
      <c r="B102" s="3" t="s">
        <v>148</v>
      </c>
      <c r="C102" s="17">
        <v>88.666666666666671</v>
      </c>
      <c r="D102" s="17">
        <v>100.75</v>
      </c>
      <c r="E102" s="17">
        <v>91.333333333333329</v>
      </c>
      <c r="F102" s="17">
        <v>84</v>
      </c>
      <c r="G102" s="17">
        <v>79.333333333333329</v>
      </c>
      <c r="H102" s="17">
        <v>88.416666666666671</v>
      </c>
      <c r="I102" s="17">
        <v>95</v>
      </c>
      <c r="J102" s="17">
        <v>99.666666666666671</v>
      </c>
      <c r="K102" s="17">
        <v>118.83333333333333</v>
      </c>
      <c r="L102" s="17">
        <v>123.66666666666667</v>
      </c>
      <c r="M102" s="17">
        <v>125</v>
      </c>
      <c r="N102" s="17">
        <v>125</v>
      </c>
    </row>
    <row r="103" spans="2:14" x14ac:dyDescent="0.3">
      <c r="B103" s="3" t="s">
        <v>151</v>
      </c>
      <c r="C103" s="17">
        <v>903.25</v>
      </c>
      <c r="D103" s="17">
        <v>920.58333333333337</v>
      </c>
      <c r="E103" s="17">
        <v>930.83333333333337</v>
      </c>
      <c r="F103" s="17">
        <v>952.75</v>
      </c>
      <c r="G103" s="17">
        <v>1003.75</v>
      </c>
      <c r="H103" s="17">
        <v>1069.4166666666667</v>
      </c>
      <c r="I103" s="17">
        <v>1202.4166666666667</v>
      </c>
      <c r="J103" s="17">
        <v>1203.25</v>
      </c>
      <c r="K103" s="17">
        <v>1269</v>
      </c>
      <c r="L103" s="17">
        <v>1315.6666666666667</v>
      </c>
      <c r="M103" s="17">
        <v>1323</v>
      </c>
      <c r="N103" s="18">
        <v>1323</v>
      </c>
    </row>
    <row r="104" spans="2:14" x14ac:dyDescent="0.3">
      <c r="B104" s="3" t="s">
        <v>161</v>
      </c>
      <c r="C104" s="17">
        <v>127.33333333333333</v>
      </c>
      <c r="D104" s="17">
        <v>125</v>
      </c>
      <c r="E104" s="17">
        <v>124.5</v>
      </c>
      <c r="F104" s="17">
        <v>126.5</v>
      </c>
      <c r="G104" s="17">
        <v>131.41666666666666</v>
      </c>
      <c r="H104" s="17">
        <v>131.66666666666666</v>
      </c>
      <c r="I104" s="17">
        <v>131.08333333333334</v>
      </c>
      <c r="J104" s="17">
        <v>130.33333333333334</v>
      </c>
      <c r="K104" s="17">
        <v>130.66666666666666</v>
      </c>
      <c r="L104" s="17">
        <v>133.16666666666666</v>
      </c>
      <c r="M104" s="17">
        <v>132</v>
      </c>
      <c r="N104" s="18">
        <v>132</v>
      </c>
    </row>
    <row r="105" spans="2:14" x14ac:dyDescent="0.3">
      <c r="B105" s="3" t="s">
        <v>706</v>
      </c>
      <c r="C105" s="17"/>
      <c r="D105" s="17"/>
      <c r="E105" s="17"/>
      <c r="F105" s="17"/>
      <c r="G105" s="17"/>
      <c r="H105" s="17"/>
      <c r="I105" s="17"/>
      <c r="J105" s="17"/>
      <c r="K105" s="17"/>
      <c r="L105" s="17">
        <v>41.083333333333336</v>
      </c>
      <c r="M105" s="17">
        <v>37</v>
      </c>
      <c r="N105" s="18">
        <v>37</v>
      </c>
    </row>
    <row r="106" spans="2:14" x14ac:dyDescent="0.3">
      <c r="B106" s="31" t="s">
        <v>192</v>
      </c>
      <c r="C106" s="35">
        <f t="shared" ref="C106:N106" si="23">+SUM(C107:C125)</f>
        <v>2866.583333333333</v>
      </c>
      <c r="D106" s="35">
        <f t="shared" si="23"/>
        <v>2788.833333333333</v>
      </c>
      <c r="E106" s="35">
        <f t="shared" si="23"/>
        <v>2667.9166666666665</v>
      </c>
      <c r="F106" s="35">
        <f t="shared" si="23"/>
        <v>2598.8333333333335</v>
      </c>
      <c r="G106" s="35">
        <f t="shared" si="23"/>
        <v>2563.75</v>
      </c>
      <c r="H106" s="35">
        <f t="shared" si="23"/>
        <v>2511.5833333333335</v>
      </c>
      <c r="I106" s="35">
        <f t="shared" si="23"/>
        <v>2517.5</v>
      </c>
      <c r="J106" s="35">
        <f t="shared" si="23"/>
        <v>2507.1666666666665</v>
      </c>
      <c r="K106" s="35">
        <f t="shared" si="23"/>
        <v>2761.9166666666661</v>
      </c>
      <c r="L106" s="35">
        <f t="shared" si="23"/>
        <v>2726.5</v>
      </c>
      <c r="M106" s="35">
        <f t="shared" si="23"/>
        <v>2659</v>
      </c>
      <c r="N106" s="22">
        <f t="shared" si="23"/>
        <v>2659</v>
      </c>
    </row>
    <row r="107" spans="2:14" x14ac:dyDescent="0.3">
      <c r="B107" s="3" t="s">
        <v>0</v>
      </c>
      <c r="C107" s="17">
        <v>45</v>
      </c>
      <c r="D107" s="17">
        <v>45.083333333333336</v>
      </c>
      <c r="E107" s="17">
        <v>49.416666666666664</v>
      </c>
      <c r="F107" s="17">
        <v>50.166666666666664</v>
      </c>
      <c r="G107" s="17">
        <v>53</v>
      </c>
      <c r="H107" s="17">
        <v>58.166666666666664</v>
      </c>
      <c r="I107" s="17">
        <v>63</v>
      </c>
      <c r="J107" s="17">
        <v>64.583333333333329</v>
      </c>
      <c r="K107" s="17">
        <v>68.083333333333329</v>
      </c>
      <c r="L107" s="17">
        <v>60.666666666666664</v>
      </c>
      <c r="M107" s="17">
        <v>58</v>
      </c>
      <c r="N107" s="17">
        <v>58</v>
      </c>
    </row>
    <row r="108" spans="2:14" x14ac:dyDescent="0.3">
      <c r="B108" s="3" t="s">
        <v>1</v>
      </c>
      <c r="C108" s="17">
        <v>112.58333333333333</v>
      </c>
      <c r="D108" s="17">
        <v>110.66666666666667</v>
      </c>
      <c r="E108" s="17">
        <v>108.83333333333333</v>
      </c>
      <c r="F108" s="17">
        <v>104.66666666666667</v>
      </c>
      <c r="G108" s="17">
        <v>105.25</v>
      </c>
      <c r="H108" s="17">
        <v>101.58333333333333</v>
      </c>
      <c r="I108" s="17">
        <v>103</v>
      </c>
      <c r="J108" s="17">
        <v>117.58333333333333</v>
      </c>
      <c r="K108" s="17">
        <v>119.25</v>
      </c>
      <c r="L108" s="17">
        <v>119.33333333333333</v>
      </c>
      <c r="M108" s="17">
        <v>122</v>
      </c>
      <c r="N108" s="17">
        <v>122</v>
      </c>
    </row>
    <row r="109" spans="2:14" x14ac:dyDescent="0.3">
      <c r="B109" s="3" t="s">
        <v>2</v>
      </c>
      <c r="C109" s="17">
        <v>133</v>
      </c>
      <c r="D109" s="17">
        <v>128.66666666666666</v>
      </c>
      <c r="E109" s="17">
        <v>122.5</v>
      </c>
      <c r="F109" s="17">
        <v>112.25</v>
      </c>
      <c r="G109" s="17">
        <v>103.08333333333333</v>
      </c>
      <c r="H109" s="17">
        <v>103</v>
      </c>
      <c r="I109" s="17">
        <v>96.75</v>
      </c>
      <c r="J109" s="17">
        <v>91.666666666666671</v>
      </c>
      <c r="K109" s="17">
        <v>87</v>
      </c>
      <c r="L109" s="17">
        <v>89.833333333333329</v>
      </c>
      <c r="M109" s="17">
        <v>87</v>
      </c>
      <c r="N109" s="17">
        <v>87</v>
      </c>
    </row>
    <row r="110" spans="2:14" x14ac:dyDescent="0.3">
      <c r="B110" s="3" t="s">
        <v>5</v>
      </c>
      <c r="C110" s="17">
        <v>52.916666666666664</v>
      </c>
      <c r="D110" s="17">
        <v>55.333333333333336</v>
      </c>
      <c r="E110" s="17">
        <v>52.833333333333336</v>
      </c>
      <c r="F110" s="17">
        <v>51.833333333333336</v>
      </c>
      <c r="G110" s="17">
        <v>52.75</v>
      </c>
      <c r="H110" s="17">
        <v>54.666666666666664</v>
      </c>
      <c r="I110" s="17">
        <v>59.833333333333336</v>
      </c>
      <c r="J110" s="17">
        <v>61.583333333333336</v>
      </c>
      <c r="K110" s="17">
        <v>64.333333333333329</v>
      </c>
      <c r="L110" s="17">
        <v>71.166666666666671</v>
      </c>
      <c r="M110" s="17">
        <v>78</v>
      </c>
      <c r="N110" s="17">
        <v>78</v>
      </c>
    </row>
    <row r="111" spans="2:14" x14ac:dyDescent="0.3">
      <c r="B111" s="3" t="s">
        <v>14</v>
      </c>
      <c r="C111" s="17">
        <v>59.916666666666664</v>
      </c>
      <c r="D111" s="17">
        <v>56.333333333333336</v>
      </c>
      <c r="E111" s="17">
        <v>57.333333333333336</v>
      </c>
      <c r="F111" s="17">
        <v>59.75</v>
      </c>
      <c r="G111" s="17">
        <v>59.416666666666664</v>
      </c>
      <c r="H111" s="17">
        <v>60.083333333333336</v>
      </c>
      <c r="I111" s="17">
        <v>63.166666666666664</v>
      </c>
      <c r="J111" s="17">
        <v>63.333333333333336</v>
      </c>
      <c r="K111" s="17">
        <v>60.833333333333336</v>
      </c>
      <c r="L111" s="17">
        <v>60.5</v>
      </c>
      <c r="M111" s="17">
        <v>57</v>
      </c>
      <c r="N111" s="18">
        <v>57</v>
      </c>
    </row>
    <row r="112" spans="2:14" x14ac:dyDescent="0.3">
      <c r="B112" s="3" t="s">
        <v>173</v>
      </c>
      <c r="C112" s="17">
        <v>27.083333333333332</v>
      </c>
      <c r="D112" s="17">
        <v>27.833333333333332</v>
      </c>
      <c r="E112" s="17">
        <v>28.583333333333332</v>
      </c>
      <c r="F112" s="17">
        <v>30.166666666666668</v>
      </c>
      <c r="G112" s="17">
        <v>31.083333333333332</v>
      </c>
      <c r="H112" s="17">
        <v>30.916666666666668</v>
      </c>
      <c r="I112" s="17">
        <v>27.75</v>
      </c>
      <c r="J112" s="17">
        <v>27.833333333333332</v>
      </c>
      <c r="K112" s="17">
        <v>29.583333333333332</v>
      </c>
      <c r="L112" s="17">
        <v>27.416666666666668</v>
      </c>
      <c r="M112" s="17">
        <v>27</v>
      </c>
      <c r="N112" s="17">
        <v>27</v>
      </c>
    </row>
    <row r="113" spans="2:14" x14ac:dyDescent="0.3">
      <c r="B113" s="3" t="s">
        <v>34</v>
      </c>
      <c r="C113" s="17">
        <v>35.666666666666664</v>
      </c>
      <c r="D113" s="17">
        <v>36</v>
      </c>
      <c r="E113" s="17">
        <v>30.916666666666668</v>
      </c>
      <c r="F113" s="17">
        <v>31.25</v>
      </c>
      <c r="G113" s="17">
        <v>29.833333333333332</v>
      </c>
      <c r="H113" s="17">
        <v>31.083333333333332</v>
      </c>
      <c r="I113" s="17">
        <v>33.583333333333336</v>
      </c>
      <c r="J113" s="17">
        <v>36.833333333333336</v>
      </c>
      <c r="K113" s="17">
        <v>37.25</v>
      </c>
      <c r="L113" s="17">
        <v>35.5</v>
      </c>
      <c r="M113" s="17">
        <v>34</v>
      </c>
      <c r="N113" s="17">
        <v>34</v>
      </c>
    </row>
    <row r="114" spans="2:14" x14ac:dyDescent="0.3">
      <c r="B114" s="3" t="s">
        <v>35</v>
      </c>
      <c r="C114" s="17">
        <v>113.58333333333333</v>
      </c>
      <c r="D114" s="17">
        <v>109.75</v>
      </c>
      <c r="E114" s="17">
        <v>116.08333333333333</v>
      </c>
      <c r="F114" s="17">
        <v>121.58333333333333</v>
      </c>
      <c r="G114" s="17">
        <v>130.16666666666666</v>
      </c>
      <c r="H114" s="17">
        <v>136.58333333333334</v>
      </c>
      <c r="I114" s="17">
        <v>137.66666666666666</v>
      </c>
      <c r="J114" s="17">
        <v>138.25</v>
      </c>
      <c r="K114" s="17">
        <v>141.91666666666666</v>
      </c>
      <c r="L114" s="17">
        <v>145.33333333333334</v>
      </c>
      <c r="M114" s="17">
        <v>145</v>
      </c>
      <c r="N114" s="18">
        <v>145</v>
      </c>
    </row>
    <row r="115" spans="2:14" x14ac:dyDescent="0.3">
      <c r="B115" s="3" t="s">
        <v>47</v>
      </c>
      <c r="C115" s="17">
        <v>64.083333333333329</v>
      </c>
      <c r="D115" s="17">
        <v>65.666666666666671</v>
      </c>
      <c r="E115" s="17">
        <v>63.5</v>
      </c>
      <c r="F115" s="17">
        <v>60.333333333333336</v>
      </c>
      <c r="G115" s="17">
        <v>62.083333333333336</v>
      </c>
      <c r="H115" s="17">
        <v>64.666666666666671</v>
      </c>
      <c r="I115" s="17">
        <v>70.333333333333329</v>
      </c>
      <c r="J115" s="17">
        <v>74.583333333333329</v>
      </c>
      <c r="K115" s="17">
        <v>76.416666666666671</v>
      </c>
      <c r="L115" s="17">
        <v>70.333333333333329</v>
      </c>
      <c r="M115" s="17">
        <v>66</v>
      </c>
      <c r="N115" s="18">
        <v>66</v>
      </c>
    </row>
    <row r="116" spans="2:14" x14ac:dyDescent="0.3">
      <c r="B116" s="3" t="s">
        <v>71</v>
      </c>
      <c r="C116" s="17">
        <v>27.75</v>
      </c>
      <c r="D116" s="17">
        <v>26.5</v>
      </c>
      <c r="E116" s="17">
        <v>26.75</v>
      </c>
      <c r="F116" s="17">
        <v>27.916666666666668</v>
      </c>
      <c r="G116" s="17">
        <v>28.666666666666668</v>
      </c>
      <c r="H116" s="17">
        <v>28.333333333333332</v>
      </c>
      <c r="I116" s="17">
        <v>27.583333333333332</v>
      </c>
      <c r="J116" s="17">
        <v>27.5</v>
      </c>
      <c r="K116" s="17">
        <v>26.416666666666668</v>
      </c>
      <c r="L116" s="17">
        <v>31.666666666666668</v>
      </c>
      <c r="M116" s="17">
        <v>33</v>
      </c>
      <c r="N116" s="17">
        <v>33</v>
      </c>
    </row>
    <row r="117" spans="2:14" x14ac:dyDescent="0.3">
      <c r="B117" s="3" t="s">
        <v>80</v>
      </c>
      <c r="C117" s="17">
        <v>33.333333333333336</v>
      </c>
      <c r="D117" s="17">
        <v>33.583333333333336</v>
      </c>
      <c r="E117" s="17">
        <v>32.916666666666664</v>
      </c>
      <c r="F117" s="17">
        <v>31.833333333333332</v>
      </c>
      <c r="G117" s="17">
        <v>31.583333333333332</v>
      </c>
      <c r="H117" s="17">
        <v>30.5</v>
      </c>
      <c r="I117" s="17">
        <v>31.416666666666668</v>
      </c>
      <c r="J117" s="17">
        <v>31.916666666666668</v>
      </c>
      <c r="K117" s="17">
        <v>27.25</v>
      </c>
      <c r="L117" s="17">
        <v>26.166666666666668</v>
      </c>
      <c r="M117" s="17">
        <v>26</v>
      </c>
      <c r="N117" s="18">
        <v>26</v>
      </c>
    </row>
    <row r="118" spans="2:14" x14ac:dyDescent="0.3">
      <c r="B118" s="3" t="s">
        <v>696</v>
      </c>
      <c r="C118" s="17"/>
      <c r="D118" s="17"/>
      <c r="E118" s="17"/>
      <c r="F118" s="17"/>
      <c r="G118" s="17"/>
      <c r="H118" s="17"/>
      <c r="I118" s="17"/>
      <c r="J118" s="17"/>
      <c r="K118" s="17"/>
      <c r="L118" s="17">
        <v>32.416666666666664</v>
      </c>
      <c r="M118" s="17">
        <v>32</v>
      </c>
      <c r="N118" s="18">
        <v>32</v>
      </c>
    </row>
    <row r="119" spans="2:14" x14ac:dyDescent="0.3">
      <c r="B119" s="3" t="s">
        <v>112</v>
      </c>
      <c r="C119" s="17">
        <v>1427.8333333333333</v>
      </c>
      <c r="D119" s="17">
        <v>1363.9166666666667</v>
      </c>
      <c r="E119" s="17">
        <v>1248.5</v>
      </c>
      <c r="F119" s="17">
        <v>1199.5</v>
      </c>
      <c r="G119" s="17">
        <v>1159.8333333333333</v>
      </c>
      <c r="H119" s="17">
        <v>1108.6666666666667</v>
      </c>
      <c r="I119" s="17">
        <v>1065</v>
      </c>
      <c r="J119" s="17">
        <v>1021.4166666666666</v>
      </c>
      <c r="K119" s="17">
        <v>1225.3333333333333</v>
      </c>
      <c r="L119" s="17">
        <v>1194.3333333333333</v>
      </c>
      <c r="M119" s="17">
        <v>1145</v>
      </c>
      <c r="N119" s="18">
        <v>1145</v>
      </c>
    </row>
    <row r="120" spans="2:14" ht="27.6" x14ac:dyDescent="0.3">
      <c r="B120" s="3" t="s">
        <v>178</v>
      </c>
      <c r="C120" s="17">
        <v>129.25</v>
      </c>
      <c r="D120" s="17">
        <v>122</v>
      </c>
      <c r="E120" s="17">
        <v>140.33333333333334</v>
      </c>
      <c r="F120" s="17">
        <v>140.5</v>
      </c>
      <c r="G120" s="17">
        <v>139.25</v>
      </c>
      <c r="H120" s="17">
        <v>148.08333333333334</v>
      </c>
      <c r="I120" s="17">
        <v>153.16666666666666</v>
      </c>
      <c r="J120" s="17">
        <v>158.5</v>
      </c>
      <c r="K120" s="17">
        <v>154.66666666666666</v>
      </c>
      <c r="L120" s="17">
        <v>143.08333333333334</v>
      </c>
      <c r="M120" s="17">
        <v>145</v>
      </c>
      <c r="N120" s="17">
        <v>145</v>
      </c>
    </row>
    <row r="121" spans="2:14" x14ac:dyDescent="0.3">
      <c r="B121" s="3" t="s">
        <v>175</v>
      </c>
      <c r="C121" s="17">
        <v>196.16666666666666</v>
      </c>
      <c r="D121" s="17">
        <v>204.41666666666666</v>
      </c>
      <c r="E121" s="17">
        <v>192.25</v>
      </c>
      <c r="F121" s="17">
        <v>179.33333333333334</v>
      </c>
      <c r="G121" s="17">
        <v>173.75</v>
      </c>
      <c r="H121" s="17">
        <v>175.83333333333334</v>
      </c>
      <c r="I121" s="17">
        <v>175.66666666666666</v>
      </c>
      <c r="J121" s="17">
        <v>172.33333333333334</v>
      </c>
      <c r="K121" s="17">
        <v>216.25</v>
      </c>
      <c r="L121" s="17">
        <v>206.41666666666666</v>
      </c>
      <c r="M121" s="17">
        <v>199</v>
      </c>
      <c r="N121" s="17">
        <v>199</v>
      </c>
    </row>
    <row r="122" spans="2:14" x14ac:dyDescent="0.3">
      <c r="B122" s="3" t="s">
        <v>122</v>
      </c>
      <c r="C122" s="17">
        <v>114.58333333333333</v>
      </c>
      <c r="D122" s="17">
        <v>116.66666666666667</v>
      </c>
      <c r="E122" s="17">
        <v>115.33333333333333</v>
      </c>
      <c r="F122" s="17">
        <v>121.25</v>
      </c>
      <c r="G122" s="17">
        <v>130.33333333333334</v>
      </c>
      <c r="H122" s="17">
        <v>111.83333333333333</v>
      </c>
      <c r="I122" s="17">
        <v>121.5</v>
      </c>
      <c r="J122" s="17">
        <v>123.25</v>
      </c>
      <c r="K122" s="17">
        <v>126.5</v>
      </c>
      <c r="L122" s="17">
        <v>125.08333333333333</v>
      </c>
      <c r="M122" s="17">
        <v>119</v>
      </c>
      <c r="N122" s="17">
        <v>119</v>
      </c>
    </row>
    <row r="123" spans="2:14" x14ac:dyDescent="0.3">
      <c r="B123" s="3" t="s">
        <v>125</v>
      </c>
      <c r="C123" s="17">
        <v>64.666666666666671</v>
      </c>
      <c r="D123" s="17">
        <v>60.75</v>
      </c>
      <c r="E123" s="17">
        <v>61.416666666666664</v>
      </c>
      <c r="F123" s="17">
        <v>54.75</v>
      </c>
      <c r="G123" s="17">
        <v>55.833333333333336</v>
      </c>
      <c r="H123" s="17">
        <v>60.25</v>
      </c>
      <c r="I123" s="17">
        <v>70.666666666666671</v>
      </c>
      <c r="J123" s="17">
        <v>71.5</v>
      </c>
      <c r="K123" s="17">
        <v>70.5</v>
      </c>
      <c r="L123" s="17">
        <v>66.666666666666671</v>
      </c>
      <c r="M123" s="17">
        <v>61</v>
      </c>
      <c r="N123" s="17">
        <v>61</v>
      </c>
    </row>
    <row r="124" spans="2:14" x14ac:dyDescent="0.3">
      <c r="B124" s="3" t="s">
        <v>132</v>
      </c>
      <c r="C124" s="17">
        <v>21.666666666666668</v>
      </c>
      <c r="D124" s="17">
        <v>21.333333333333332</v>
      </c>
      <c r="E124" s="17">
        <v>21.166666666666668</v>
      </c>
      <c r="F124" s="17">
        <v>19.916666666666668</v>
      </c>
      <c r="G124" s="17">
        <v>17.166666666666668</v>
      </c>
      <c r="H124" s="17">
        <v>17</v>
      </c>
      <c r="I124" s="17">
        <v>17.916666666666668</v>
      </c>
      <c r="J124" s="17">
        <v>17.5</v>
      </c>
      <c r="K124" s="17">
        <v>18.416666666666668</v>
      </c>
      <c r="L124" s="17">
        <v>19.583333333333332</v>
      </c>
      <c r="M124" s="17">
        <v>19</v>
      </c>
      <c r="N124" s="18">
        <v>19</v>
      </c>
    </row>
    <row r="125" spans="2:14" x14ac:dyDescent="0.3">
      <c r="B125" s="3" t="s">
        <v>149</v>
      </c>
      <c r="C125" s="17">
        <v>207.5</v>
      </c>
      <c r="D125" s="17">
        <v>204.33333333333334</v>
      </c>
      <c r="E125" s="17">
        <v>199.25</v>
      </c>
      <c r="F125" s="17">
        <v>201.83333333333334</v>
      </c>
      <c r="G125" s="17">
        <v>200.66666666666666</v>
      </c>
      <c r="H125" s="17">
        <v>190.33333333333334</v>
      </c>
      <c r="I125" s="17">
        <v>199.5</v>
      </c>
      <c r="J125" s="17">
        <v>207</v>
      </c>
      <c r="K125" s="17">
        <v>211.91666666666666</v>
      </c>
      <c r="L125" s="17">
        <v>201</v>
      </c>
      <c r="M125" s="17">
        <v>206</v>
      </c>
      <c r="N125" s="17">
        <v>206</v>
      </c>
    </row>
    <row r="126" spans="2:14" x14ac:dyDescent="0.3">
      <c r="B126" s="31" t="s">
        <v>193</v>
      </c>
      <c r="C126" s="35">
        <f t="shared" ref="C126:N126" si="24">+SUM(C127:C132)</f>
        <v>326.75</v>
      </c>
      <c r="D126" s="35">
        <f t="shared" si="24"/>
        <v>330.75</v>
      </c>
      <c r="E126" s="35">
        <f t="shared" si="24"/>
        <v>323.41666666666669</v>
      </c>
      <c r="F126" s="35">
        <f t="shared" si="24"/>
        <v>344.33333333333331</v>
      </c>
      <c r="G126" s="35">
        <f t="shared" si="24"/>
        <v>361.91666666666669</v>
      </c>
      <c r="H126" s="35">
        <f t="shared" ref="H126:M126" si="25">+SUM(H127:H132)</f>
        <v>396.08333333333337</v>
      </c>
      <c r="I126" s="35">
        <f t="shared" si="25"/>
        <v>403.66666666666669</v>
      </c>
      <c r="J126" s="35">
        <f t="shared" si="25"/>
        <v>401.08333333333331</v>
      </c>
      <c r="K126" s="35">
        <f t="shared" si="25"/>
        <v>428.24999999999994</v>
      </c>
      <c r="L126" s="35">
        <f t="shared" si="25"/>
        <v>436.91666666666663</v>
      </c>
      <c r="M126" s="35">
        <f t="shared" si="25"/>
        <v>429</v>
      </c>
      <c r="N126" s="22">
        <f t="shared" si="24"/>
        <v>429</v>
      </c>
    </row>
    <row r="127" spans="2:14" x14ac:dyDescent="0.3">
      <c r="B127" s="3" t="s">
        <v>78</v>
      </c>
      <c r="C127" s="17">
        <v>59.666666666666664</v>
      </c>
      <c r="D127" s="17">
        <v>56.583333333333336</v>
      </c>
      <c r="E127" s="17">
        <v>56.5</v>
      </c>
      <c r="F127" s="17">
        <v>57.583333333333336</v>
      </c>
      <c r="G127" s="17">
        <v>58.166666666666664</v>
      </c>
      <c r="H127" s="17">
        <v>60.333333333333336</v>
      </c>
      <c r="I127" s="17">
        <v>64.5</v>
      </c>
      <c r="J127" s="17">
        <v>64.333333333333329</v>
      </c>
      <c r="K127" s="17">
        <v>66.583333333333329</v>
      </c>
      <c r="L127" s="17">
        <v>65.833333333333329</v>
      </c>
      <c r="M127" s="17">
        <v>64</v>
      </c>
      <c r="N127" s="17">
        <v>64</v>
      </c>
    </row>
    <row r="128" spans="2:14" x14ac:dyDescent="0.3">
      <c r="B128" s="3" t="s">
        <v>697</v>
      </c>
      <c r="C128" s="17"/>
      <c r="D128" s="17"/>
      <c r="E128" s="17"/>
      <c r="F128" s="17"/>
      <c r="G128" s="17"/>
      <c r="H128" s="17"/>
      <c r="I128" s="17"/>
      <c r="J128" s="17"/>
      <c r="K128" s="17"/>
      <c r="L128" s="17">
        <v>30.833333333333332</v>
      </c>
      <c r="M128" s="17">
        <v>31</v>
      </c>
      <c r="N128" s="17">
        <v>31</v>
      </c>
    </row>
    <row r="129" spans="2:14" x14ac:dyDescent="0.3">
      <c r="B129" s="3" t="s">
        <v>97</v>
      </c>
      <c r="C129" s="17">
        <v>87.416666666666671</v>
      </c>
      <c r="D129" s="17">
        <v>88.333333333333329</v>
      </c>
      <c r="E129" s="17">
        <v>84.916666666666671</v>
      </c>
      <c r="F129" s="17">
        <v>93.666666666666671</v>
      </c>
      <c r="G129" s="17">
        <v>98.5</v>
      </c>
      <c r="H129" s="17">
        <v>99.666666666666671</v>
      </c>
      <c r="I129" s="17">
        <v>100.25</v>
      </c>
      <c r="J129" s="17">
        <v>96.416666666666671</v>
      </c>
      <c r="K129" s="17">
        <v>94.25</v>
      </c>
      <c r="L129" s="17">
        <v>104.75</v>
      </c>
      <c r="M129" s="17">
        <v>104</v>
      </c>
      <c r="N129" s="17">
        <v>104</v>
      </c>
    </row>
    <row r="130" spans="2:14" x14ac:dyDescent="0.3">
      <c r="B130" s="3" t="s">
        <v>114</v>
      </c>
      <c r="C130" s="17">
        <v>69.583333333333329</v>
      </c>
      <c r="D130" s="17">
        <v>71.083333333333329</v>
      </c>
      <c r="E130" s="17">
        <v>71.166666666666671</v>
      </c>
      <c r="F130" s="17">
        <v>74</v>
      </c>
      <c r="G130" s="17">
        <v>86.666666666666671</v>
      </c>
      <c r="H130" s="17">
        <v>112.66666666666667</v>
      </c>
      <c r="I130" s="17">
        <v>107.41666666666667</v>
      </c>
      <c r="J130" s="17">
        <v>103.16666666666667</v>
      </c>
      <c r="K130" s="17">
        <v>118.58333333333333</v>
      </c>
      <c r="L130" s="17">
        <v>90.5</v>
      </c>
      <c r="M130" s="17">
        <v>86</v>
      </c>
      <c r="N130" s="17">
        <v>86</v>
      </c>
    </row>
    <row r="131" spans="2:14" ht="27.6" x14ac:dyDescent="0.3">
      <c r="B131" s="3" t="s">
        <v>137</v>
      </c>
      <c r="C131" s="17">
        <v>91.25</v>
      </c>
      <c r="D131" s="17">
        <v>95.416666666666671</v>
      </c>
      <c r="E131" s="17">
        <v>92.083333333333329</v>
      </c>
      <c r="F131" s="17">
        <v>101.08333333333333</v>
      </c>
      <c r="G131" s="17">
        <v>99.166666666666671</v>
      </c>
      <c r="H131" s="17">
        <v>98.75</v>
      </c>
      <c r="I131" s="17">
        <v>105.5</v>
      </c>
      <c r="J131" s="17">
        <v>113.33333333333333</v>
      </c>
      <c r="K131" s="17">
        <v>125.5</v>
      </c>
      <c r="L131" s="17">
        <v>122</v>
      </c>
      <c r="M131" s="17">
        <v>121</v>
      </c>
      <c r="N131" s="18">
        <v>121</v>
      </c>
    </row>
    <row r="132" spans="2:14" x14ac:dyDescent="0.3">
      <c r="B132" s="5" t="s">
        <v>159</v>
      </c>
      <c r="C132" s="19">
        <v>18.833333333333332</v>
      </c>
      <c r="D132" s="19">
        <v>19.333333333333332</v>
      </c>
      <c r="E132" s="19">
        <v>18.75</v>
      </c>
      <c r="F132" s="19">
        <v>18</v>
      </c>
      <c r="G132" s="19">
        <v>19.416666666666668</v>
      </c>
      <c r="H132" s="19">
        <v>24.666666666666668</v>
      </c>
      <c r="I132" s="19">
        <v>26</v>
      </c>
      <c r="J132" s="19">
        <v>23.833333333333332</v>
      </c>
      <c r="K132" s="19">
        <v>23.333333333333332</v>
      </c>
      <c r="L132" s="19">
        <v>23</v>
      </c>
      <c r="M132" s="19">
        <v>23</v>
      </c>
      <c r="N132" s="19">
        <v>23</v>
      </c>
    </row>
    <row r="133" spans="2:14" x14ac:dyDescent="0.3">
      <c r="B133" s="31" t="s">
        <v>194</v>
      </c>
      <c r="C133" s="35">
        <f t="shared" ref="C133:N133" si="26">+SUM(C134:C135)</f>
        <v>82.583333333333343</v>
      </c>
      <c r="D133" s="35">
        <f t="shared" si="26"/>
        <v>82.75</v>
      </c>
      <c r="E133" s="35">
        <f t="shared" si="26"/>
        <v>81.833333333333343</v>
      </c>
      <c r="F133" s="35">
        <f t="shared" si="26"/>
        <v>83.833333333333343</v>
      </c>
      <c r="G133" s="35">
        <f t="shared" si="26"/>
        <v>83.083333333333329</v>
      </c>
      <c r="H133" s="35">
        <f t="shared" ref="H133:M133" si="27">+SUM(H134:H135)</f>
        <v>91.583333333333343</v>
      </c>
      <c r="I133" s="35">
        <f t="shared" si="27"/>
        <v>93.666666666666671</v>
      </c>
      <c r="J133" s="35">
        <f t="shared" si="27"/>
        <v>98.416666666666671</v>
      </c>
      <c r="K133" s="35">
        <f t="shared" si="27"/>
        <v>100.83333333333333</v>
      </c>
      <c r="L133" s="35">
        <f t="shared" si="27"/>
        <v>102.66666666666667</v>
      </c>
      <c r="M133" s="35">
        <f t="shared" si="27"/>
        <v>104</v>
      </c>
      <c r="N133" s="22">
        <f t="shared" si="26"/>
        <v>104</v>
      </c>
    </row>
    <row r="134" spans="2:14" x14ac:dyDescent="0.3">
      <c r="B134" s="3" t="s">
        <v>139</v>
      </c>
      <c r="C134" s="17">
        <v>22</v>
      </c>
      <c r="D134" s="17">
        <v>22.916666666666668</v>
      </c>
      <c r="E134" s="17">
        <v>24.5</v>
      </c>
      <c r="F134" s="17">
        <v>23.25</v>
      </c>
      <c r="G134" s="17">
        <v>21.833333333333332</v>
      </c>
      <c r="H134" s="17">
        <v>24.666666666666668</v>
      </c>
      <c r="I134" s="17">
        <v>25.166666666666668</v>
      </c>
      <c r="J134" s="17">
        <v>26.416666666666668</v>
      </c>
      <c r="K134" s="17">
        <v>27.5</v>
      </c>
      <c r="L134" s="17">
        <v>27.416666666666668</v>
      </c>
      <c r="M134" s="17">
        <v>27</v>
      </c>
      <c r="N134" s="17">
        <v>27</v>
      </c>
    </row>
    <row r="135" spans="2:14" x14ac:dyDescent="0.3">
      <c r="B135" s="5" t="s">
        <v>153</v>
      </c>
      <c r="C135" s="19">
        <v>60.583333333333336</v>
      </c>
      <c r="D135" s="19">
        <v>59.833333333333336</v>
      </c>
      <c r="E135" s="19">
        <v>57.333333333333336</v>
      </c>
      <c r="F135" s="19">
        <v>60.583333333333336</v>
      </c>
      <c r="G135" s="19">
        <v>61.25</v>
      </c>
      <c r="H135" s="19">
        <v>66.916666666666671</v>
      </c>
      <c r="I135" s="19">
        <v>68.5</v>
      </c>
      <c r="J135" s="19">
        <v>72</v>
      </c>
      <c r="K135" s="19">
        <v>73.333333333333329</v>
      </c>
      <c r="L135" s="19">
        <v>75.25</v>
      </c>
      <c r="M135" s="19">
        <v>77</v>
      </c>
      <c r="N135" s="19">
        <v>77</v>
      </c>
    </row>
    <row r="136" spans="2:14" x14ac:dyDescent="0.3">
      <c r="B136" s="31" t="s">
        <v>195</v>
      </c>
      <c r="C136" s="35">
        <f>+SUM(C137:C147)</f>
        <v>1308.9166666666667</v>
      </c>
      <c r="D136" s="35">
        <f t="shared" ref="D136:N136" si="28">+SUM(D137:D147)</f>
        <v>1277.75</v>
      </c>
      <c r="E136" s="35">
        <f t="shared" si="28"/>
        <v>1198.0833333333333</v>
      </c>
      <c r="F136" s="35">
        <f t="shared" si="28"/>
        <v>1173.9166666666667</v>
      </c>
      <c r="G136" s="35">
        <f t="shared" si="28"/>
        <v>1226.75</v>
      </c>
      <c r="H136" s="35">
        <f t="shared" ref="H136:M136" si="29">+SUM(H137:H147)</f>
        <v>1445.9166666666667</v>
      </c>
      <c r="I136" s="35">
        <f t="shared" si="29"/>
        <v>1470.1666666666667</v>
      </c>
      <c r="J136" s="35">
        <f t="shared" si="29"/>
        <v>1334.3333333333335</v>
      </c>
      <c r="K136" s="35">
        <f t="shared" si="29"/>
        <v>1254.4166666666665</v>
      </c>
      <c r="L136" s="35">
        <f t="shared" si="29"/>
        <v>1150.6666666666667</v>
      </c>
      <c r="M136" s="35">
        <f t="shared" si="29"/>
        <v>1128</v>
      </c>
      <c r="N136" s="22">
        <f t="shared" si="28"/>
        <v>1128</v>
      </c>
    </row>
    <row r="137" spans="2:14" x14ac:dyDescent="0.3">
      <c r="B137" s="3" t="s">
        <v>18</v>
      </c>
      <c r="C137" s="17">
        <v>65.75</v>
      </c>
      <c r="D137" s="17">
        <v>66.666666666666671</v>
      </c>
      <c r="E137" s="17">
        <v>72.166666666666671</v>
      </c>
      <c r="F137" s="17">
        <v>73.166666666666671</v>
      </c>
      <c r="G137" s="17">
        <v>74.75</v>
      </c>
      <c r="H137" s="17">
        <v>74.083333333333329</v>
      </c>
      <c r="I137" s="17">
        <v>71.583333333333329</v>
      </c>
      <c r="J137" s="17">
        <v>70.083333333333329</v>
      </c>
      <c r="K137" s="17">
        <v>69.333333333333329</v>
      </c>
      <c r="L137" s="17">
        <v>66</v>
      </c>
      <c r="M137" s="17">
        <v>72</v>
      </c>
      <c r="N137" s="18">
        <v>72</v>
      </c>
    </row>
    <row r="138" spans="2:14" x14ac:dyDescent="0.3">
      <c r="B138" s="3" t="s">
        <v>25</v>
      </c>
      <c r="C138" s="17">
        <v>69.166666666666671</v>
      </c>
      <c r="D138" s="17">
        <v>70.583333333333329</v>
      </c>
      <c r="E138" s="17">
        <v>30.083333333333332</v>
      </c>
      <c r="F138" s="17">
        <v>27.666666666666668</v>
      </c>
      <c r="G138" s="17">
        <v>27.333333333333332</v>
      </c>
      <c r="H138" s="17">
        <v>27.916666666666668</v>
      </c>
      <c r="I138" s="17">
        <v>26.75</v>
      </c>
      <c r="J138" s="17">
        <v>27.75</v>
      </c>
      <c r="K138" s="17">
        <v>29.333333333333332</v>
      </c>
      <c r="L138" s="17">
        <v>29.666666666666668</v>
      </c>
      <c r="M138" s="17">
        <v>29</v>
      </c>
      <c r="N138" s="17">
        <v>29</v>
      </c>
    </row>
    <row r="139" spans="2:14" x14ac:dyDescent="0.3">
      <c r="B139" s="3" t="s">
        <v>77</v>
      </c>
      <c r="C139" s="17">
        <v>143.5</v>
      </c>
      <c r="D139" s="17">
        <v>138.91666666666666</v>
      </c>
      <c r="E139" s="17">
        <v>126.91666666666667</v>
      </c>
      <c r="F139" s="17">
        <v>128.33333333333334</v>
      </c>
      <c r="G139" s="17">
        <v>134.33333333333334</v>
      </c>
      <c r="H139" s="17">
        <v>146.08333333333334</v>
      </c>
      <c r="I139" s="17">
        <v>146</v>
      </c>
      <c r="J139" s="17">
        <v>150.25</v>
      </c>
      <c r="K139" s="17">
        <v>150</v>
      </c>
      <c r="L139" s="17">
        <v>130.5</v>
      </c>
      <c r="M139" s="17">
        <v>131</v>
      </c>
      <c r="N139" s="17">
        <v>131</v>
      </c>
    </row>
    <row r="140" spans="2:14" x14ac:dyDescent="0.3">
      <c r="B140" s="3" t="s">
        <v>81</v>
      </c>
      <c r="C140" s="17">
        <v>50.416666666666664</v>
      </c>
      <c r="D140" s="17">
        <v>47.75</v>
      </c>
      <c r="E140" s="17">
        <v>39.25</v>
      </c>
      <c r="F140" s="17">
        <v>39.916666666666664</v>
      </c>
      <c r="G140" s="17">
        <v>39.416666666666664</v>
      </c>
      <c r="H140" s="17">
        <v>38.083333333333336</v>
      </c>
      <c r="I140" s="17">
        <v>36.166666666666664</v>
      </c>
      <c r="J140" s="17">
        <v>34.916666666666664</v>
      </c>
      <c r="K140" s="17">
        <v>32.833333333333336</v>
      </c>
      <c r="L140" s="17">
        <v>33.833333333333336</v>
      </c>
      <c r="M140" s="17">
        <v>33</v>
      </c>
      <c r="N140" s="17">
        <v>33</v>
      </c>
    </row>
    <row r="141" spans="2:14" x14ac:dyDescent="0.3">
      <c r="B141" s="3" t="s">
        <v>88</v>
      </c>
      <c r="C141" s="17">
        <v>90</v>
      </c>
      <c r="D141" s="17">
        <v>89</v>
      </c>
      <c r="E141" s="17">
        <v>98.75</v>
      </c>
      <c r="F141" s="17">
        <v>97.5</v>
      </c>
      <c r="G141" s="17">
        <v>92.833333333333329</v>
      </c>
      <c r="H141" s="17">
        <v>94.333333333333329</v>
      </c>
      <c r="I141" s="17">
        <v>88.75</v>
      </c>
      <c r="J141" s="17">
        <v>85.666666666666671</v>
      </c>
      <c r="K141" s="17">
        <v>82.333333333333329</v>
      </c>
      <c r="L141" s="17">
        <v>76.25</v>
      </c>
      <c r="M141" s="17">
        <v>73</v>
      </c>
      <c r="N141" s="17">
        <v>73</v>
      </c>
    </row>
    <row r="142" spans="2:14" x14ac:dyDescent="0.3">
      <c r="B142" s="3" t="s">
        <v>103</v>
      </c>
      <c r="C142" s="17">
        <v>139.83333333333334</v>
      </c>
      <c r="D142" s="17">
        <v>151.58333333333334</v>
      </c>
      <c r="E142" s="17">
        <v>150.58333333333334</v>
      </c>
      <c r="F142" s="17">
        <v>150.66666666666666</v>
      </c>
      <c r="G142" s="17">
        <v>146.25</v>
      </c>
      <c r="H142" s="17">
        <v>140.16666666666666</v>
      </c>
      <c r="I142" s="17">
        <v>141.66666666666666</v>
      </c>
      <c r="J142" s="17">
        <v>150.25</v>
      </c>
      <c r="K142" s="17">
        <v>147.16666666666666</v>
      </c>
      <c r="L142" s="17">
        <v>131.33333333333334</v>
      </c>
      <c r="M142" s="17">
        <v>125</v>
      </c>
      <c r="N142" s="18">
        <v>125</v>
      </c>
    </row>
    <row r="143" spans="2:14" x14ac:dyDescent="0.3">
      <c r="B143" s="3" t="s">
        <v>106</v>
      </c>
      <c r="C143" s="17">
        <v>132.91666666666666</v>
      </c>
      <c r="D143" s="17">
        <v>120.08333333333333</v>
      </c>
      <c r="E143" s="17">
        <v>113.5</v>
      </c>
      <c r="F143" s="17">
        <v>112.83333333333333</v>
      </c>
      <c r="G143" s="17">
        <v>133.91666666666666</v>
      </c>
      <c r="H143" s="17">
        <v>335.25</v>
      </c>
      <c r="I143" s="17">
        <v>340.66666666666669</v>
      </c>
      <c r="J143" s="17">
        <v>201.41666666666666</v>
      </c>
      <c r="K143" s="17">
        <v>147.08333333333334</v>
      </c>
      <c r="L143" s="17">
        <v>107.08333333333333</v>
      </c>
      <c r="M143" s="17">
        <v>98</v>
      </c>
      <c r="N143" s="17">
        <v>98</v>
      </c>
    </row>
    <row r="144" spans="2:14" x14ac:dyDescent="0.3">
      <c r="B144" s="3" t="s">
        <v>108</v>
      </c>
      <c r="C144" s="17">
        <v>85.416666666666671</v>
      </c>
      <c r="D144" s="17">
        <v>87.75</v>
      </c>
      <c r="E144" s="17">
        <v>87.833333333333329</v>
      </c>
      <c r="F144" s="17">
        <v>85.333333333333329</v>
      </c>
      <c r="G144" s="17">
        <v>103.75</v>
      </c>
      <c r="H144" s="17">
        <v>104.83333333333333</v>
      </c>
      <c r="I144" s="17">
        <v>103.5</v>
      </c>
      <c r="J144" s="17">
        <v>102.33333333333333</v>
      </c>
      <c r="K144" s="17">
        <v>101.41666666666667</v>
      </c>
      <c r="L144" s="17">
        <v>97.75</v>
      </c>
      <c r="M144" s="17">
        <v>95</v>
      </c>
      <c r="N144" s="17">
        <v>95</v>
      </c>
    </row>
    <row r="145" spans="2:14" x14ac:dyDescent="0.3">
      <c r="B145" s="3" t="s">
        <v>115</v>
      </c>
      <c r="C145" s="17">
        <v>271.16666666666669</v>
      </c>
      <c r="D145" s="17">
        <v>248.25</v>
      </c>
      <c r="E145" s="17">
        <v>237</v>
      </c>
      <c r="F145" s="17">
        <v>219.91666666666666</v>
      </c>
      <c r="G145" s="17">
        <v>231.58333333333334</v>
      </c>
      <c r="H145" s="17">
        <v>244.75</v>
      </c>
      <c r="I145" s="17">
        <v>264.25</v>
      </c>
      <c r="J145" s="17">
        <v>265.16666666666669</v>
      </c>
      <c r="K145" s="17">
        <v>256.83333333333331</v>
      </c>
      <c r="L145" s="17">
        <v>253.66666666666666</v>
      </c>
      <c r="M145" s="17">
        <v>252</v>
      </c>
      <c r="N145" s="17">
        <v>252</v>
      </c>
    </row>
    <row r="146" spans="2:14" x14ac:dyDescent="0.3">
      <c r="B146" s="3" t="s">
        <v>670</v>
      </c>
      <c r="C146" s="17">
        <v>73.416666666666671</v>
      </c>
      <c r="D146" s="17">
        <v>70.666666666666671</v>
      </c>
      <c r="E146" s="17">
        <v>65.416666666666671</v>
      </c>
      <c r="F146" s="17">
        <v>66.333333333333329</v>
      </c>
      <c r="G146" s="17">
        <v>70.75</v>
      </c>
      <c r="H146" s="53">
        <v>66.25</v>
      </c>
      <c r="I146" s="17">
        <v>58.666666666666664</v>
      </c>
      <c r="J146" s="17">
        <v>54.166666666666664</v>
      </c>
      <c r="K146" s="17">
        <v>49.75</v>
      </c>
      <c r="L146" s="17">
        <v>40.833333333333336</v>
      </c>
      <c r="M146" s="17">
        <v>37</v>
      </c>
      <c r="N146" s="17">
        <v>37</v>
      </c>
    </row>
    <row r="147" spans="2:14" x14ac:dyDescent="0.3">
      <c r="B147" s="5" t="s">
        <v>156</v>
      </c>
      <c r="C147" s="19">
        <v>187.33333333333334</v>
      </c>
      <c r="D147" s="19">
        <v>186.5</v>
      </c>
      <c r="E147" s="19">
        <v>176.58333333333334</v>
      </c>
      <c r="F147" s="19">
        <v>172.25</v>
      </c>
      <c r="G147" s="19">
        <v>171.83333333333334</v>
      </c>
      <c r="H147" s="19">
        <v>174.16666666666666</v>
      </c>
      <c r="I147" s="19">
        <v>192.16666666666666</v>
      </c>
      <c r="J147" s="19">
        <v>192.33333333333334</v>
      </c>
      <c r="K147" s="19">
        <v>188.33333333333334</v>
      </c>
      <c r="L147" s="19">
        <v>183.75</v>
      </c>
      <c r="M147" s="19">
        <v>183</v>
      </c>
      <c r="N147" s="19">
        <v>183</v>
      </c>
    </row>
    <row r="148" spans="2:14" x14ac:dyDescent="0.3">
      <c r="B148" s="31" t="s">
        <v>196</v>
      </c>
      <c r="C148" s="35">
        <f t="shared" ref="C148:N148" si="30">+SUM(C149:C152)</f>
        <v>478.75</v>
      </c>
      <c r="D148" s="35">
        <f t="shared" si="30"/>
        <v>490.00000000000006</v>
      </c>
      <c r="E148" s="35">
        <f t="shared" si="30"/>
        <v>490.83333333333337</v>
      </c>
      <c r="F148" s="35">
        <f t="shared" si="30"/>
        <v>510.91666666666663</v>
      </c>
      <c r="G148" s="35">
        <f t="shared" si="30"/>
        <v>539.25</v>
      </c>
      <c r="H148" s="35">
        <f t="shared" ref="H148:M148" si="31">+SUM(H149:H152)</f>
        <v>548.16666666666674</v>
      </c>
      <c r="I148" s="35">
        <f t="shared" si="31"/>
        <v>569.25</v>
      </c>
      <c r="J148" s="35">
        <f t="shared" si="31"/>
        <v>559</v>
      </c>
      <c r="K148" s="35">
        <f t="shared" si="31"/>
        <v>542.83333333333326</v>
      </c>
      <c r="L148" s="35">
        <f t="shared" si="31"/>
        <v>498.66666666666663</v>
      </c>
      <c r="M148" s="35">
        <f t="shared" si="31"/>
        <v>500</v>
      </c>
      <c r="N148" s="22">
        <f t="shared" si="30"/>
        <v>500</v>
      </c>
    </row>
    <row r="149" spans="2:14" x14ac:dyDescent="0.3">
      <c r="B149" s="3" t="s">
        <v>94</v>
      </c>
      <c r="C149" s="17">
        <v>252.08333333333334</v>
      </c>
      <c r="D149" s="17">
        <v>251.83333333333334</v>
      </c>
      <c r="E149" s="17">
        <v>256</v>
      </c>
      <c r="F149" s="17">
        <v>277.5</v>
      </c>
      <c r="G149" s="17">
        <v>282.83333333333331</v>
      </c>
      <c r="H149" s="17">
        <v>286.83333333333331</v>
      </c>
      <c r="I149" s="17">
        <v>295.41666666666669</v>
      </c>
      <c r="J149" s="17">
        <v>282.58333333333331</v>
      </c>
      <c r="K149" s="17">
        <v>267.75</v>
      </c>
      <c r="L149" s="17">
        <v>230.91666666666666</v>
      </c>
      <c r="M149" s="17">
        <v>238</v>
      </c>
      <c r="N149" s="17">
        <v>238</v>
      </c>
    </row>
    <row r="150" spans="2:14" x14ac:dyDescent="0.3">
      <c r="B150" s="3" t="s">
        <v>131</v>
      </c>
      <c r="C150" s="17">
        <v>52.416666666666664</v>
      </c>
      <c r="D150" s="17">
        <v>66.083333333333329</v>
      </c>
      <c r="E150" s="17">
        <v>65.75</v>
      </c>
      <c r="F150" s="17">
        <v>64.25</v>
      </c>
      <c r="G150" s="17">
        <v>67.166666666666671</v>
      </c>
      <c r="H150" s="17">
        <v>63.916666666666664</v>
      </c>
      <c r="I150" s="17">
        <v>71.25</v>
      </c>
      <c r="J150" s="17">
        <v>74.916666666666671</v>
      </c>
      <c r="K150" s="17">
        <v>76.25</v>
      </c>
      <c r="L150" s="17">
        <v>74</v>
      </c>
      <c r="M150" s="17">
        <v>71</v>
      </c>
      <c r="N150" s="17">
        <v>71</v>
      </c>
    </row>
    <row r="151" spans="2:14" x14ac:dyDescent="0.3">
      <c r="B151" s="3" t="s">
        <v>152</v>
      </c>
      <c r="C151" s="17">
        <v>96.083333333333329</v>
      </c>
      <c r="D151" s="17">
        <v>103.16666666666667</v>
      </c>
      <c r="E151" s="17">
        <v>96.666666666666671</v>
      </c>
      <c r="F151" s="17">
        <v>98.333333333333329</v>
      </c>
      <c r="G151" s="17">
        <v>109.91666666666667</v>
      </c>
      <c r="H151" s="17">
        <v>121.41666666666667</v>
      </c>
      <c r="I151" s="17">
        <v>125.41666666666667</v>
      </c>
      <c r="J151" s="17">
        <v>122.58333333333333</v>
      </c>
      <c r="K151" s="17">
        <v>122.08333333333333</v>
      </c>
      <c r="L151" s="17">
        <v>118.41666666666667</v>
      </c>
      <c r="M151" s="17">
        <v>118</v>
      </c>
      <c r="N151" s="17">
        <v>118</v>
      </c>
    </row>
    <row r="152" spans="2:14" x14ac:dyDescent="0.3">
      <c r="B152" s="5" t="s">
        <v>166</v>
      </c>
      <c r="C152" s="19">
        <v>78.166666666666671</v>
      </c>
      <c r="D152" s="19">
        <v>68.916666666666671</v>
      </c>
      <c r="E152" s="19">
        <v>72.416666666666671</v>
      </c>
      <c r="F152" s="19">
        <v>70.833333333333329</v>
      </c>
      <c r="G152" s="19">
        <v>79.333333333333329</v>
      </c>
      <c r="H152" s="19">
        <v>76</v>
      </c>
      <c r="I152" s="19">
        <v>77.166666666666671</v>
      </c>
      <c r="J152" s="19">
        <v>78.916666666666671</v>
      </c>
      <c r="K152" s="19">
        <v>76.75</v>
      </c>
      <c r="L152" s="19">
        <v>75.333333333333329</v>
      </c>
      <c r="M152" s="19">
        <v>73</v>
      </c>
      <c r="N152" s="19">
        <v>73</v>
      </c>
    </row>
    <row r="153" spans="2:14" x14ac:dyDescent="0.3">
      <c r="B153" s="31" t="s">
        <v>197</v>
      </c>
      <c r="C153" s="35">
        <f t="shared" ref="C153:N153" si="32">+SUM(C154:C155)</f>
        <v>329.5</v>
      </c>
      <c r="D153" s="35">
        <f t="shared" si="32"/>
        <v>366.66666666666669</v>
      </c>
      <c r="E153" s="35">
        <f t="shared" si="32"/>
        <v>349.66666666666663</v>
      </c>
      <c r="F153" s="35">
        <f t="shared" si="32"/>
        <v>338.75</v>
      </c>
      <c r="G153" s="35">
        <f t="shared" si="32"/>
        <v>323.66666666666663</v>
      </c>
      <c r="H153" s="35">
        <f t="shared" ref="H153:M153" si="33">+SUM(H154:H155)</f>
        <v>320.25</v>
      </c>
      <c r="I153" s="35">
        <f t="shared" si="33"/>
        <v>317.58333333333337</v>
      </c>
      <c r="J153" s="35">
        <f t="shared" si="33"/>
        <v>310.75</v>
      </c>
      <c r="K153" s="35">
        <f t="shared" si="33"/>
        <v>297.83333333333337</v>
      </c>
      <c r="L153" s="35">
        <f t="shared" si="33"/>
        <v>287.25</v>
      </c>
      <c r="M153" s="35">
        <f t="shared" si="33"/>
        <v>277</v>
      </c>
      <c r="N153" s="22">
        <f t="shared" si="32"/>
        <v>277</v>
      </c>
    </row>
    <row r="154" spans="2:14" x14ac:dyDescent="0.3">
      <c r="B154" s="3" t="s">
        <v>158</v>
      </c>
      <c r="C154" s="17">
        <v>284.41666666666669</v>
      </c>
      <c r="D154" s="17">
        <v>313.66666666666669</v>
      </c>
      <c r="E154" s="17">
        <v>296.83333333333331</v>
      </c>
      <c r="F154" s="17">
        <v>283.08333333333331</v>
      </c>
      <c r="G154" s="17">
        <v>268.33333333333331</v>
      </c>
      <c r="H154" s="17">
        <v>260.16666666666669</v>
      </c>
      <c r="I154" s="17">
        <v>251.58333333333334</v>
      </c>
      <c r="J154" s="17">
        <v>240.58333333333334</v>
      </c>
      <c r="K154" s="17">
        <v>228.08333333333334</v>
      </c>
      <c r="L154" s="17">
        <v>217.5</v>
      </c>
      <c r="M154" s="17">
        <v>208</v>
      </c>
      <c r="N154" s="17">
        <v>208</v>
      </c>
    </row>
    <row r="155" spans="2:14" ht="27.6" x14ac:dyDescent="0.3">
      <c r="B155" s="5" t="s">
        <v>177</v>
      </c>
      <c r="C155" s="19">
        <v>45.083333333333336</v>
      </c>
      <c r="D155" s="19">
        <v>53</v>
      </c>
      <c r="E155" s="19">
        <v>52.833333333333336</v>
      </c>
      <c r="F155" s="19">
        <v>55.666666666666664</v>
      </c>
      <c r="G155" s="19">
        <v>55.333333333333336</v>
      </c>
      <c r="H155" s="19">
        <v>60.083333333333336</v>
      </c>
      <c r="I155" s="19">
        <v>66</v>
      </c>
      <c r="J155" s="19">
        <v>70.166666666666671</v>
      </c>
      <c r="K155" s="19">
        <v>69.75</v>
      </c>
      <c r="L155" s="19">
        <v>69.75</v>
      </c>
      <c r="M155" s="19">
        <v>69</v>
      </c>
      <c r="N155" s="19">
        <v>69</v>
      </c>
    </row>
    <row r="156" spans="2:14" x14ac:dyDescent="0.3">
      <c r="B156" s="31" t="s">
        <v>198</v>
      </c>
      <c r="C156" s="35">
        <f>+SUM(C157:C182)</f>
        <v>2967.5000000000005</v>
      </c>
      <c r="D156" s="35">
        <f t="shared" ref="D156:M156" si="34">+SUM(D157:D182)</f>
        <v>2973.3333333333335</v>
      </c>
      <c r="E156" s="35">
        <f t="shared" si="34"/>
        <v>2924.833333333333</v>
      </c>
      <c r="F156" s="35">
        <f t="shared" si="34"/>
        <v>2857.833333333333</v>
      </c>
      <c r="G156" s="35">
        <f t="shared" si="34"/>
        <v>2880.0833333333335</v>
      </c>
      <c r="H156" s="35">
        <f t="shared" si="34"/>
        <v>2866.8333333333335</v>
      </c>
      <c r="I156" s="35">
        <f t="shared" si="34"/>
        <v>2857.8333333333339</v>
      </c>
      <c r="J156" s="35">
        <f t="shared" si="34"/>
        <v>2893.9999999999995</v>
      </c>
      <c r="K156" s="35">
        <f t="shared" si="34"/>
        <v>3033.75</v>
      </c>
      <c r="L156" s="35">
        <f t="shared" si="34"/>
        <v>3103.5000000000005</v>
      </c>
      <c r="M156" s="35">
        <f t="shared" si="34"/>
        <v>3067</v>
      </c>
      <c r="N156" s="22">
        <f t="shared" ref="N156" si="35">+SUM(N157:N182)</f>
        <v>3067</v>
      </c>
    </row>
    <row r="157" spans="2:14" x14ac:dyDescent="0.3">
      <c r="B157" s="3" t="s">
        <v>663</v>
      </c>
      <c r="C157" s="17">
        <v>37.416666666666664</v>
      </c>
      <c r="D157" s="17">
        <v>39.666666666666664</v>
      </c>
      <c r="E157" s="17">
        <v>39.416666666666664</v>
      </c>
      <c r="F157" s="17">
        <v>36.833333333333336</v>
      </c>
      <c r="G157" s="17">
        <v>38.583333333333336</v>
      </c>
      <c r="H157" s="17">
        <v>37.666666666666664</v>
      </c>
      <c r="I157" s="17">
        <v>38.5</v>
      </c>
      <c r="J157" s="17">
        <v>36.583333333333336</v>
      </c>
      <c r="K157" s="17">
        <v>39.166666666666664</v>
      </c>
      <c r="L157" s="17">
        <v>40.583333333333336</v>
      </c>
      <c r="M157" s="17">
        <v>41</v>
      </c>
      <c r="N157" s="17">
        <v>41</v>
      </c>
    </row>
    <row r="158" spans="2:14" x14ac:dyDescent="0.3">
      <c r="B158" s="3" t="s">
        <v>7</v>
      </c>
      <c r="C158" s="17">
        <v>31.416666666666668</v>
      </c>
      <c r="D158" s="17">
        <v>33.666666666666664</v>
      </c>
      <c r="E158" s="17">
        <v>33.916666666666664</v>
      </c>
      <c r="F158" s="17">
        <v>31.25</v>
      </c>
      <c r="G158" s="17">
        <v>31.25</v>
      </c>
      <c r="H158" s="17">
        <v>31.75</v>
      </c>
      <c r="I158" s="17">
        <v>33.333333333333336</v>
      </c>
      <c r="J158" s="17">
        <v>33.5</v>
      </c>
      <c r="K158" s="17">
        <v>36.083333333333336</v>
      </c>
      <c r="L158" s="17">
        <v>35.5</v>
      </c>
      <c r="M158" s="17">
        <v>36</v>
      </c>
      <c r="N158" s="17">
        <v>36</v>
      </c>
    </row>
    <row r="159" spans="2:14" x14ac:dyDescent="0.3">
      <c r="B159" s="3" t="s">
        <v>9</v>
      </c>
      <c r="C159" s="17">
        <v>363.25</v>
      </c>
      <c r="D159" s="17">
        <v>361.25</v>
      </c>
      <c r="E159" s="17">
        <v>365.25</v>
      </c>
      <c r="F159" s="17">
        <v>373.83333333333331</v>
      </c>
      <c r="G159" s="17">
        <v>386.66666666666669</v>
      </c>
      <c r="H159" s="17">
        <v>411.5</v>
      </c>
      <c r="I159" s="17">
        <v>400.33333333333331</v>
      </c>
      <c r="J159" s="17">
        <v>392.08333333333331</v>
      </c>
      <c r="K159" s="17">
        <v>432.5</v>
      </c>
      <c r="L159" s="17">
        <v>463.08333333333331</v>
      </c>
      <c r="M159" s="17">
        <v>455</v>
      </c>
      <c r="N159" s="17">
        <v>455</v>
      </c>
    </row>
    <row r="160" spans="2:14" x14ac:dyDescent="0.3">
      <c r="B160" s="3" t="s">
        <v>11</v>
      </c>
      <c r="C160" s="17">
        <v>88.916666666666671</v>
      </c>
      <c r="D160" s="17">
        <v>82.166666666666671</v>
      </c>
      <c r="E160" s="17">
        <v>79.666666666666671</v>
      </c>
      <c r="F160" s="17">
        <v>79.166666666666671</v>
      </c>
      <c r="G160" s="17">
        <v>92</v>
      </c>
      <c r="H160" s="17">
        <v>70.25</v>
      </c>
      <c r="I160" s="17">
        <v>60.75</v>
      </c>
      <c r="J160" s="17">
        <v>58.166666666666664</v>
      </c>
      <c r="K160" s="17">
        <v>56.583333333333336</v>
      </c>
      <c r="L160" s="17">
        <v>57.916666666666664</v>
      </c>
      <c r="M160" s="17">
        <v>62</v>
      </c>
      <c r="N160" s="17">
        <v>62</v>
      </c>
    </row>
    <row r="161" spans="2:14" x14ac:dyDescent="0.3">
      <c r="B161" s="3" t="s">
        <v>16</v>
      </c>
      <c r="C161" s="17">
        <v>140.08333333333334</v>
      </c>
      <c r="D161" s="17">
        <v>137.83333333333334</v>
      </c>
      <c r="E161" s="17">
        <v>136.66666666666666</v>
      </c>
      <c r="F161" s="17">
        <v>127.58333333333333</v>
      </c>
      <c r="G161" s="17">
        <v>131.25</v>
      </c>
      <c r="H161" s="17">
        <v>145.91666666666666</v>
      </c>
      <c r="I161" s="17">
        <v>157.08333333333334</v>
      </c>
      <c r="J161" s="17">
        <v>171.41666666666666</v>
      </c>
      <c r="K161" s="17">
        <v>183.08333333333334</v>
      </c>
      <c r="L161" s="17">
        <v>182.91666666666666</v>
      </c>
      <c r="M161" s="17">
        <v>179</v>
      </c>
      <c r="N161" s="17">
        <v>179</v>
      </c>
    </row>
    <row r="162" spans="2:14" x14ac:dyDescent="0.3">
      <c r="B162" s="3" t="s">
        <v>29</v>
      </c>
      <c r="C162" s="17">
        <v>31.5</v>
      </c>
      <c r="D162" s="17">
        <v>36.666666666666664</v>
      </c>
      <c r="E162" s="17">
        <v>36.75</v>
      </c>
      <c r="F162" s="17">
        <v>36.166666666666664</v>
      </c>
      <c r="G162" s="17">
        <v>37.166666666666664</v>
      </c>
      <c r="H162" s="17">
        <v>36.333333333333336</v>
      </c>
      <c r="I162" s="17">
        <v>31.833333333333332</v>
      </c>
      <c r="J162" s="17">
        <v>28.916666666666668</v>
      </c>
      <c r="K162" s="17">
        <v>30.25</v>
      </c>
      <c r="L162" s="17">
        <v>27.666666666666668</v>
      </c>
      <c r="M162" s="17">
        <v>26</v>
      </c>
      <c r="N162" s="17">
        <v>26</v>
      </c>
    </row>
    <row r="163" spans="2:14" x14ac:dyDescent="0.3">
      <c r="B163" s="3" t="s">
        <v>30</v>
      </c>
      <c r="C163" s="17">
        <v>22.833333333333332</v>
      </c>
      <c r="D163" s="17">
        <v>21.666666666666668</v>
      </c>
      <c r="E163" s="17">
        <v>20.666666666666668</v>
      </c>
      <c r="F163" s="17">
        <v>20</v>
      </c>
      <c r="G163" s="17">
        <v>19.416666666666668</v>
      </c>
      <c r="H163" s="17">
        <v>20.166666666666668</v>
      </c>
      <c r="I163" s="17">
        <v>19.916666666666668</v>
      </c>
      <c r="J163" s="17">
        <v>19</v>
      </c>
      <c r="K163" s="17">
        <v>21.25</v>
      </c>
      <c r="L163" s="17">
        <v>22.166666666666668</v>
      </c>
      <c r="M163" s="17">
        <v>24</v>
      </c>
      <c r="N163" s="17">
        <v>24</v>
      </c>
    </row>
    <row r="164" spans="2:14" x14ac:dyDescent="0.3">
      <c r="B164" s="3" t="s">
        <v>33</v>
      </c>
      <c r="C164" s="17">
        <v>23.833333333333332</v>
      </c>
      <c r="D164" s="17">
        <v>20.333333333333332</v>
      </c>
      <c r="E164" s="17">
        <v>21.166666666666668</v>
      </c>
      <c r="F164" s="17">
        <v>21</v>
      </c>
      <c r="G164" s="17">
        <v>22.333333333333332</v>
      </c>
      <c r="H164" s="17">
        <v>24.916666666666668</v>
      </c>
      <c r="I164" s="17">
        <v>25</v>
      </c>
      <c r="J164" s="17">
        <v>25</v>
      </c>
      <c r="K164" s="17">
        <v>25.166666666666668</v>
      </c>
      <c r="L164" s="17">
        <v>27.416666666666668</v>
      </c>
      <c r="M164" s="17">
        <v>27</v>
      </c>
      <c r="N164" s="17">
        <v>27</v>
      </c>
    </row>
    <row r="165" spans="2:14" x14ac:dyDescent="0.3">
      <c r="B165" s="3" t="s">
        <v>45</v>
      </c>
      <c r="C165" s="17">
        <v>114.66666666666667</v>
      </c>
      <c r="D165" s="17">
        <v>108.91666666666667</v>
      </c>
      <c r="E165" s="17">
        <v>102.83333333333333</v>
      </c>
      <c r="F165" s="17">
        <v>99.416666666666671</v>
      </c>
      <c r="G165" s="17">
        <v>103.5</v>
      </c>
      <c r="H165" s="17">
        <v>102.16666666666667</v>
      </c>
      <c r="I165" s="17">
        <v>102.08333333333333</v>
      </c>
      <c r="J165" s="17">
        <v>100.16666666666667</v>
      </c>
      <c r="K165" s="17">
        <v>102.33333333333333</v>
      </c>
      <c r="L165" s="17">
        <v>107.75</v>
      </c>
      <c r="M165" s="17">
        <v>109</v>
      </c>
      <c r="N165" s="17">
        <v>109</v>
      </c>
    </row>
    <row r="166" spans="2:14" x14ac:dyDescent="0.3">
      <c r="B166" s="3" t="s">
        <v>46</v>
      </c>
      <c r="C166" s="17">
        <v>27.75</v>
      </c>
      <c r="D166" s="17">
        <v>26.583333333333332</v>
      </c>
      <c r="E166" s="17">
        <v>27.833333333333332</v>
      </c>
      <c r="F166" s="17">
        <v>28.166666666666668</v>
      </c>
      <c r="G166" s="17">
        <v>28</v>
      </c>
      <c r="H166" s="17">
        <v>27.083333333333332</v>
      </c>
      <c r="I166" s="17">
        <v>26.583333333333332</v>
      </c>
      <c r="J166" s="17">
        <v>27.833333333333332</v>
      </c>
      <c r="K166" s="17">
        <v>25.916666666666668</v>
      </c>
      <c r="L166" s="17">
        <v>25.916666666666668</v>
      </c>
      <c r="M166" s="17">
        <v>26</v>
      </c>
      <c r="N166" s="17">
        <v>26</v>
      </c>
    </row>
    <row r="167" spans="2:14" x14ac:dyDescent="0.3">
      <c r="B167" s="3" t="s">
        <v>48</v>
      </c>
      <c r="C167" s="17">
        <v>24.333333333333332</v>
      </c>
      <c r="D167" s="17">
        <v>25.333333333333332</v>
      </c>
      <c r="E167" s="17">
        <v>22.833333333333332</v>
      </c>
      <c r="F167" s="17">
        <v>22.416666666666668</v>
      </c>
      <c r="G167" s="17">
        <v>21.583333333333332</v>
      </c>
      <c r="H167" s="17">
        <v>20.333333333333332</v>
      </c>
      <c r="I167" s="17">
        <v>20.416666666666668</v>
      </c>
      <c r="J167" s="17">
        <v>20.166666666666668</v>
      </c>
      <c r="K167" s="17">
        <v>21.166666666666668</v>
      </c>
      <c r="L167" s="17">
        <v>21.25</v>
      </c>
      <c r="M167" s="17">
        <v>21</v>
      </c>
      <c r="N167" s="18">
        <v>21</v>
      </c>
    </row>
    <row r="168" spans="2:14" x14ac:dyDescent="0.3">
      <c r="B168" s="3" t="s">
        <v>49</v>
      </c>
      <c r="C168" s="17">
        <v>38.416666666666664</v>
      </c>
      <c r="D168" s="17">
        <v>38.416666666666664</v>
      </c>
      <c r="E168" s="17">
        <v>36.5</v>
      </c>
      <c r="F168" s="17">
        <v>37.333333333333336</v>
      </c>
      <c r="G168" s="17">
        <v>35.333333333333336</v>
      </c>
      <c r="H168" s="17">
        <v>33</v>
      </c>
      <c r="I168" s="17">
        <v>33</v>
      </c>
      <c r="J168" s="17">
        <v>31.583333333333332</v>
      </c>
      <c r="K168" s="17">
        <v>36.083333333333336</v>
      </c>
      <c r="L168" s="17">
        <v>36.333333333333336</v>
      </c>
      <c r="M168" s="17">
        <v>35</v>
      </c>
      <c r="N168" s="17">
        <v>35</v>
      </c>
    </row>
    <row r="169" spans="2:14" x14ac:dyDescent="0.3">
      <c r="B169" s="3" t="s">
        <v>52</v>
      </c>
      <c r="C169" s="17">
        <v>158.66666666666666</v>
      </c>
      <c r="D169" s="17">
        <v>170.41666666666666</v>
      </c>
      <c r="E169" s="17">
        <v>180.16666666666666</v>
      </c>
      <c r="F169" s="17">
        <v>180.08333333333334</v>
      </c>
      <c r="G169" s="17">
        <v>184.08333333333334</v>
      </c>
      <c r="H169" s="17">
        <v>184.66666666666666</v>
      </c>
      <c r="I169" s="17">
        <v>197.25</v>
      </c>
      <c r="J169" s="17">
        <v>199.83333333333334</v>
      </c>
      <c r="K169" s="17">
        <v>205</v>
      </c>
      <c r="L169" s="17">
        <v>198.91666666666666</v>
      </c>
      <c r="M169" s="17">
        <v>200</v>
      </c>
      <c r="N169" s="17">
        <v>200</v>
      </c>
    </row>
    <row r="170" spans="2:14" x14ac:dyDescent="0.3">
      <c r="B170" s="3" t="s">
        <v>75</v>
      </c>
      <c r="C170" s="17">
        <v>78.75</v>
      </c>
      <c r="D170" s="17">
        <v>76.5</v>
      </c>
      <c r="E170" s="17">
        <v>71.083333333333329</v>
      </c>
      <c r="F170" s="17">
        <v>68.833333333333329</v>
      </c>
      <c r="G170" s="17">
        <v>65.083333333333329</v>
      </c>
      <c r="H170" s="17">
        <v>64.166666666666671</v>
      </c>
      <c r="I170" s="17">
        <v>62.666666666666664</v>
      </c>
      <c r="J170" s="17">
        <v>63.416666666666664</v>
      </c>
      <c r="K170" s="17">
        <v>67.833333333333329</v>
      </c>
      <c r="L170" s="17">
        <v>68.083333333333329</v>
      </c>
      <c r="M170" s="17">
        <v>69</v>
      </c>
      <c r="N170" s="17">
        <v>69</v>
      </c>
    </row>
    <row r="171" spans="2:14" x14ac:dyDescent="0.3">
      <c r="B171" s="3" t="s">
        <v>664</v>
      </c>
      <c r="C171" s="17">
        <v>30.166666666666668</v>
      </c>
      <c r="D171" s="17">
        <v>30.083333333333332</v>
      </c>
      <c r="E171" s="17">
        <v>28.916666666666668</v>
      </c>
      <c r="F171" s="17">
        <v>30.166666666666668</v>
      </c>
      <c r="G171" s="17">
        <v>31.25</v>
      </c>
      <c r="H171" s="17">
        <v>36</v>
      </c>
      <c r="I171" s="17">
        <v>34.416666666666664</v>
      </c>
      <c r="J171" s="17">
        <v>34</v>
      </c>
      <c r="K171" s="17">
        <v>33.416666666666664</v>
      </c>
      <c r="L171" s="17">
        <v>33.75</v>
      </c>
      <c r="M171" s="17">
        <v>32</v>
      </c>
      <c r="N171" s="17">
        <v>32</v>
      </c>
    </row>
    <row r="172" spans="2:14" x14ac:dyDescent="0.3">
      <c r="B172" s="3" t="s">
        <v>83</v>
      </c>
      <c r="C172" s="17">
        <v>316.91666666666669</v>
      </c>
      <c r="D172" s="17">
        <v>307.91666666666669</v>
      </c>
      <c r="E172" s="17">
        <v>293.75</v>
      </c>
      <c r="F172" s="17">
        <v>294.33333333333331</v>
      </c>
      <c r="G172" s="17">
        <v>307.66666666666669</v>
      </c>
      <c r="H172" s="17">
        <v>292.16666666666669</v>
      </c>
      <c r="I172" s="17">
        <v>290.25</v>
      </c>
      <c r="J172" s="17">
        <v>281.5</v>
      </c>
      <c r="K172" s="17">
        <v>278.08333333333331</v>
      </c>
      <c r="L172" s="17">
        <v>268.91666666666669</v>
      </c>
      <c r="M172" s="17">
        <v>266</v>
      </c>
      <c r="N172" s="18">
        <v>266</v>
      </c>
    </row>
    <row r="173" spans="2:14" x14ac:dyDescent="0.3">
      <c r="B173" s="3" t="s">
        <v>91</v>
      </c>
      <c r="C173" s="17">
        <v>23.5</v>
      </c>
      <c r="D173" s="17">
        <v>20.666666666666668</v>
      </c>
      <c r="E173" s="17">
        <v>18.75</v>
      </c>
      <c r="F173" s="17">
        <v>17.666666666666668</v>
      </c>
      <c r="G173" s="17">
        <v>16.75</v>
      </c>
      <c r="H173" s="17">
        <v>23.416666666666668</v>
      </c>
      <c r="I173" s="17">
        <v>27.916666666666668</v>
      </c>
      <c r="J173" s="17">
        <v>28.333333333333332</v>
      </c>
      <c r="K173" s="17">
        <v>27.75</v>
      </c>
      <c r="L173" s="17">
        <v>28.166666666666668</v>
      </c>
      <c r="M173" s="17">
        <v>31</v>
      </c>
      <c r="N173" s="17">
        <v>31</v>
      </c>
    </row>
    <row r="174" spans="2:14" x14ac:dyDescent="0.3">
      <c r="B174" s="3" t="s">
        <v>95</v>
      </c>
      <c r="C174" s="17">
        <v>32</v>
      </c>
      <c r="D174" s="17">
        <v>35.666666666666664</v>
      </c>
      <c r="E174" s="17">
        <v>35.833333333333336</v>
      </c>
      <c r="F174" s="17">
        <v>34.583333333333336</v>
      </c>
      <c r="G174" s="17">
        <v>31.666666666666668</v>
      </c>
      <c r="H174" s="17">
        <v>30.416666666666668</v>
      </c>
      <c r="I174" s="17">
        <v>29.083333333333332</v>
      </c>
      <c r="J174" s="17">
        <v>29.416666666666668</v>
      </c>
      <c r="K174" s="17">
        <v>35.5</v>
      </c>
      <c r="L174" s="17">
        <v>40.166666666666664</v>
      </c>
      <c r="M174" s="17">
        <v>37</v>
      </c>
      <c r="N174" s="17">
        <v>37</v>
      </c>
    </row>
    <row r="175" spans="2:14" x14ac:dyDescent="0.3">
      <c r="B175" s="3" t="s">
        <v>99</v>
      </c>
      <c r="C175" s="17">
        <v>408.75</v>
      </c>
      <c r="D175" s="17">
        <v>401.5</v>
      </c>
      <c r="E175" s="17">
        <v>409.08333333333331</v>
      </c>
      <c r="F175" s="17">
        <v>374.25</v>
      </c>
      <c r="G175" s="17">
        <v>380.75</v>
      </c>
      <c r="H175" s="17">
        <v>372.66666666666669</v>
      </c>
      <c r="I175" s="17">
        <v>384.5</v>
      </c>
      <c r="J175" s="17">
        <v>402.83333333333331</v>
      </c>
      <c r="K175" s="17">
        <v>406</v>
      </c>
      <c r="L175" s="17">
        <v>401</v>
      </c>
      <c r="M175" s="17">
        <v>390</v>
      </c>
      <c r="N175" s="18">
        <v>390</v>
      </c>
    </row>
    <row r="176" spans="2:14" x14ac:dyDescent="0.3">
      <c r="B176" s="3" t="s">
        <v>107</v>
      </c>
      <c r="C176" s="17">
        <v>74.75</v>
      </c>
      <c r="D176" s="17">
        <v>71.333333333333329</v>
      </c>
      <c r="E176" s="17">
        <v>70.416666666666671</v>
      </c>
      <c r="F176" s="17">
        <v>77.583333333333329</v>
      </c>
      <c r="G176" s="17">
        <v>80.666666666666671</v>
      </c>
      <c r="H176" s="17">
        <v>82</v>
      </c>
      <c r="I176" s="17">
        <v>82.083333333333329</v>
      </c>
      <c r="J176" s="17">
        <v>81.916666666666671</v>
      </c>
      <c r="K176" s="17">
        <v>80.75</v>
      </c>
      <c r="L176" s="17">
        <v>80.583333333333329</v>
      </c>
      <c r="M176" s="17">
        <v>78</v>
      </c>
      <c r="N176" s="17">
        <v>78</v>
      </c>
    </row>
    <row r="177" spans="2:14" x14ac:dyDescent="0.3">
      <c r="B177" s="3" t="s">
        <v>109</v>
      </c>
      <c r="C177" s="17">
        <v>20.75</v>
      </c>
      <c r="D177" s="17">
        <v>21.083333333333332</v>
      </c>
      <c r="E177" s="17">
        <v>17.75</v>
      </c>
      <c r="F177" s="17">
        <v>17.166666666666668</v>
      </c>
      <c r="G177" s="17">
        <v>19.916666666666668</v>
      </c>
      <c r="H177" s="17">
        <v>21.083333333333332</v>
      </c>
      <c r="I177" s="17">
        <v>27.416666666666668</v>
      </c>
      <c r="J177" s="17">
        <v>28.75</v>
      </c>
      <c r="K177" s="17">
        <v>28.5</v>
      </c>
      <c r="L177" s="17">
        <v>32.5</v>
      </c>
      <c r="M177" s="17">
        <v>33</v>
      </c>
      <c r="N177" s="17">
        <v>33</v>
      </c>
    </row>
    <row r="178" spans="2:14" x14ac:dyDescent="0.3">
      <c r="B178" s="3" t="s">
        <v>117</v>
      </c>
      <c r="C178" s="17">
        <v>41.833333333333336</v>
      </c>
      <c r="D178" s="17">
        <v>42.666666666666664</v>
      </c>
      <c r="E178" s="17">
        <v>43.5</v>
      </c>
      <c r="F178" s="17">
        <v>41.583333333333336</v>
      </c>
      <c r="G178" s="17">
        <v>40</v>
      </c>
      <c r="H178" s="17">
        <v>40</v>
      </c>
      <c r="I178" s="17">
        <v>40</v>
      </c>
      <c r="J178" s="17">
        <v>40.416666666666664</v>
      </c>
      <c r="K178" s="17">
        <v>44.75</v>
      </c>
      <c r="L178" s="17">
        <v>42.833333333333336</v>
      </c>
      <c r="M178" s="17">
        <v>40</v>
      </c>
      <c r="N178" s="17">
        <v>40</v>
      </c>
    </row>
    <row r="179" spans="2:14" x14ac:dyDescent="0.3">
      <c r="B179" s="3" t="s">
        <v>126</v>
      </c>
      <c r="C179" s="17">
        <v>746</v>
      </c>
      <c r="D179" s="17">
        <v>770.33333333333337</v>
      </c>
      <c r="E179" s="17">
        <v>743.16666666666663</v>
      </c>
      <c r="F179" s="17">
        <v>721.66666666666663</v>
      </c>
      <c r="G179" s="17">
        <v>692.83333333333337</v>
      </c>
      <c r="H179" s="17">
        <v>677.08333333333337</v>
      </c>
      <c r="I179" s="17">
        <v>655.08333333333337</v>
      </c>
      <c r="J179" s="17">
        <v>682.25</v>
      </c>
      <c r="K179" s="17">
        <v>740.75</v>
      </c>
      <c r="L179" s="17">
        <v>785.33333333333337</v>
      </c>
      <c r="M179" s="17">
        <v>778</v>
      </c>
      <c r="N179" s="17">
        <v>778</v>
      </c>
    </row>
    <row r="180" spans="2:14" ht="27.6" x14ac:dyDescent="0.3">
      <c r="B180" s="3" t="s">
        <v>176</v>
      </c>
      <c r="C180" s="17">
        <v>13.75</v>
      </c>
      <c r="D180" s="17">
        <v>12.833333333333334</v>
      </c>
      <c r="E180" s="17">
        <v>10.666666666666666</v>
      </c>
      <c r="F180" s="17">
        <v>9.25</v>
      </c>
      <c r="G180" s="17">
        <v>6.416666666666667</v>
      </c>
      <c r="H180" s="17">
        <v>5.166666666666667</v>
      </c>
      <c r="I180" s="17">
        <v>3.8333333333333335</v>
      </c>
      <c r="J180" s="17">
        <v>2.4166666666666665</v>
      </c>
      <c r="K180" s="17">
        <v>1.6666666666666667</v>
      </c>
      <c r="L180" s="17">
        <v>0.25</v>
      </c>
      <c r="M180" s="17">
        <v>0</v>
      </c>
      <c r="N180" s="17">
        <v>0</v>
      </c>
    </row>
    <row r="181" spans="2:14" x14ac:dyDescent="0.3">
      <c r="B181" s="3" t="s">
        <v>138</v>
      </c>
      <c r="C181" s="17">
        <v>44.583333333333336</v>
      </c>
      <c r="D181" s="17">
        <v>44.916666666666664</v>
      </c>
      <c r="E181" s="17">
        <v>42.916666666666664</v>
      </c>
      <c r="F181" s="17">
        <v>43.416666666666664</v>
      </c>
      <c r="G181" s="17">
        <v>41.75</v>
      </c>
      <c r="H181" s="17">
        <v>41.916666666666664</v>
      </c>
      <c r="I181" s="17">
        <v>40.333333333333336</v>
      </c>
      <c r="J181" s="17">
        <v>40.5</v>
      </c>
      <c r="K181" s="17">
        <v>40.666666666666664</v>
      </c>
      <c r="L181" s="17">
        <v>40.5</v>
      </c>
      <c r="M181" s="17">
        <v>38</v>
      </c>
      <c r="N181" s="17">
        <v>38</v>
      </c>
    </row>
    <row r="182" spans="2:14" x14ac:dyDescent="0.3">
      <c r="B182" s="3" t="s">
        <v>145</v>
      </c>
      <c r="C182" s="17">
        <v>32.666666666666664</v>
      </c>
      <c r="D182" s="17">
        <v>34.916666666666664</v>
      </c>
      <c r="E182" s="17">
        <v>35.333333333333336</v>
      </c>
      <c r="F182" s="17">
        <v>34.083333333333336</v>
      </c>
      <c r="G182" s="17">
        <v>34.166666666666664</v>
      </c>
      <c r="H182" s="17">
        <v>35</v>
      </c>
      <c r="I182" s="17">
        <v>34.166666666666664</v>
      </c>
      <c r="J182" s="17">
        <v>34</v>
      </c>
      <c r="K182" s="17">
        <v>33.5</v>
      </c>
      <c r="L182" s="17">
        <v>34</v>
      </c>
      <c r="M182" s="17">
        <v>34</v>
      </c>
      <c r="N182" s="17">
        <v>34</v>
      </c>
    </row>
    <row r="183" spans="2:14" x14ac:dyDescent="0.3">
      <c r="B183" s="31" t="s">
        <v>199</v>
      </c>
      <c r="C183" s="35">
        <f t="shared" ref="C183:N183" si="36">+SUM(C184:C189)</f>
        <v>941.58333333333348</v>
      </c>
      <c r="D183" s="35">
        <f t="shared" si="36"/>
        <v>936.91666666666674</v>
      </c>
      <c r="E183" s="35">
        <f t="shared" si="36"/>
        <v>942.16666666666674</v>
      </c>
      <c r="F183" s="35">
        <f t="shared" si="36"/>
        <v>919.49999999999989</v>
      </c>
      <c r="G183" s="35">
        <f t="shared" si="36"/>
        <v>919.41666666666663</v>
      </c>
      <c r="H183" s="35">
        <f t="shared" ref="H183:M183" si="37">+SUM(H184:H189)</f>
        <v>910.16666666666663</v>
      </c>
      <c r="I183" s="35">
        <f t="shared" si="37"/>
        <v>911.58333333333337</v>
      </c>
      <c r="J183" s="35">
        <f t="shared" si="37"/>
        <v>944.83333333333337</v>
      </c>
      <c r="K183" s="35">
        <f t="shared" si="37"/>
        <v>1048.3333333333335</v>
      </c>
      <c r="L183" s="35">
        <f t="shared" si="37"/>
        <v>1143.5833333333335</v>
      </c>
      <c r="M183" s="35">
        <f t="shared" si="37"/>
        <v>1168</v>
      </c>
      <c r="N183" s="22">
        <f t="shared" si="36"/>
        <v>1168</v>
      </c>
    </row>
    <row r="184" spans="2:14" x14ac:dyDescent="0.3">
      <c r="B184" s="3" t="s">
        <v>6</v>
      </c>
      <c r="C184" s="17">
        <v>624.33333333333337</v>
      </c>
      <c r="D184" s="17">
        <v>615</v>
      </c>
      <c r="E184" s="17">
        <v>618.58333333333337</v>
      </c>
      <c r="F184" s="17">
        <v>605</v>
      </c>
      <c r="G184" s="17">
        <v>605</v>
      </c>
      <c r="H184" s="17">
        <v>594.41666666666663</v>
      </c>
      <c r="I184" s="17">
        <v>601.16666666666663</v>
      </c>
      <c r="J184" s="17">
        <v>620.33333333333337</v>
      </c>
      <c r="K184" s="17">
        <v>648.5</v>
      </c>
      <c r="L184" s="17">
        <v>657.5</v>
      </c>
      <c r="M184" s="17">
        <v>674</v>
      </c>
      <c r="N184" s="17">
        <v>674</v>
      </c>
    </row>
    <row r="185" spans="2:14" x14ac:dyDescent="0.3">
      <c r="B185" s="3" t="s">
        <v>44</v>
      </c>
      <c r="C185" s="17">
        <v>48.833333333333336</v>
      </c>
      <c r="D185" s="17">
        <v>53.583333333333336</v>
      </c>
      <c r="E185" s="17">
        <v>52.75</v>
      </c>
      <c r="F185" s="17">
        <v>48.166666666666664</v>
      </c>
      <c r="G185" s="17">
        <v>46.416666666666664</v>
      </c>
      <c r="H185" s="17">
        <v>45</v>
      </c>
      <c r="I185" s="17">
        <v>42.333333333333336</v>
      </c>
      <c r="J185" s="17">
        <v>40.75</v>
      </c>
      <c r="K185" s="17">
        <v>41.5</v>
      </c>
      <c r="L185" s="17">
        <v>42.25</v>
      </c>
      <c r="M185" s="17">
        <v>36</v>
      </c>
      <c r="N185" s="17">
        <v>36</v>
      </c>
    </row>
    <row r="186" spans="2:14" x14ac:dyDescent="0.3">
      <c r="B186" s="3" t="s">
        <v>684</v>
      </c>
      <c r="C186" s="17"/>
      <c r="D186" s="17"/>
      <c r="E186" s="17"/>
      <c r="F186" s="17"/>
      <c r="G186" s="17"/>
      <c r="H186" s="17"/>
      <c r="I186" s="17"/>
      <c r="J186" s="17"/>
      <c r="K186" s="17">
        <v>43.5</v>
      </c>
      <c r="L186" s="17">
        <v>44.583333333333336</v>
      </c>
      <c r="M186" s="17">
        <v>44</v>
      </c>
      <c r="N186" s="17">
        <v>44</v>
      </c>
    </row>
    <row r="187" spans="2:14" x14ac:dyDescent="0.3">
      <c r="B187" s="3" t="s">
        <v>89</v>
      </c>
      <c r="C187" s="17">
        <v>195.83333333333334</v>
      </c>
      <c r="D187" s="17">
        <v>199.75</v>
      </c>
      <c r="E187" s="17">
        <v>200.08333333333334</v>
      </c>
      <c r="F187" s="17">
        <v>197.66666666666666</v>
      </c>
      <c r="G187" s="17">
        <v>196</v>
      </c>
      <c r="H187" s="17">
        <v>197.41666666666666</v>
      </c>
      <c r="I187" s="17">
        <v>191.83333333333334</v>
      </c>
      <c r="J187" s="17">
        <v>206.25</v>
      </c>
      <c r="K187" s="17">
        <v>212</v>
      </c>
      <c r="L187" s="17">
        <v>297.75</v>
      </c>
      <c r="M187" s="17">
        <v>308</v>
      </c>
      <c r="N187" s="17">
        <v>308</v>
      </c>
    </row>
    <row r="188" spans="2:14" x14ac:dyDescent="0.3">
      <c r="B188" s="3" t="s">
        <v>675</v>
      </c>
      <c r="C188" s="17"/>
      <c r="D188" s="17"/>
      <c r="E188" s="17"/>
      <c r="F188" s="17"/>
      <c r="G188" s="17"/>
      <c r="H188" s="17"/>
      <c r="I188" s="17"/>
      <c r="J188" s="17"/>
      <c r="K188" s="17">
        <v>20.083333333333332</v>
      </c>
      <c r="L188" s="17">
        <v>20</v>
      </c>
      <c r="M188" s="17">
        <v>19</v>
      </c>
      <c r="N188" s="17">
        <v>19</v>
      </c>
    </row>
    <row r="189" spans="2:14" x14ac:dyDescent="0.3">
      <c r="B189" s="5" t="s">
        <v>169</v>
      </c>
      <c r="C189" s="19">
        <v>72.583333333333329</v>
      </c>
      <c r="D189" s="19">
        <v>68.583333333333329</v>
      </c>
      <c r="E189" s="19">
        <v>70.75</v>
      </c>
      <c r="F189" s="19">
        <v>68.666666666666671</v>
      </c>
      <c r="G189" s="19">
        <v>72</v>
      </c>
      <c r="H189" s="19">
        <v>73.333333333333329</v>
      </c>
      <c r="I189" s="19">
        <v>76.25</v>
      </c>
      <c r="J189" s="19">
        <v>77.5</v>
      </c>
      <c r="K189" s="19">
        <v>82.75</v>
      </c>
      <c r="L189" s="19">
        <v>81.5</v>
      </c>
      <c r="M189" s="19">
        <v>87</v>
      </c>
      <c r="N189" s="19">
        <v>87</v>
      </c>
    </row>
    <row r="190" spans="2:14" x14ac:dyDescent="0.3">
      <c r="B190" s="31" t="s">
        <v>200</v>
      </c>
      <c r="C190" s="35">
        <f t="shared" ref="C190:N190" si="38">+SUM(C191:C191)</f>
        <v>53.666666666666664</v>
      </c>
      <c r="D190" s="35">
        <f t="shared" si="38"/>
        <v>58.083333333333336</v>
      </c>
      <c r="E190" s="35">
        <f t="shared" si="38"/>
        <v>60.416666666666664</v>
      </c>
      <c r="F190" s="35">
        <f t="shared" si="38"/>
        <v>59.5</v>
      </c>
      <c r="G190" s="35">
        <f t="shared" si="38"/>
        <v>58.75</v>
      </c>
      <c r="H190" s="35">
        <f t="shared" ref="H190:M190" si="39">+SUM(H191:H191)</f>
        <v>60.416666666666664</v>
      </c>
      <c r="I190" s="35">
        <f t="shared" si="39"/>
        <v>64.5</v>
      </c>
      <c r="J190" s="35">
        <f t="shared" si="39"/>
        <v>68.916666666666671</v>
      </c>
      <c r="K190" s="35">
        <f t="shared" si="39"/>
        <v>81.75</v>
      </c>
      <c r="L190" s="35">
        <f t="shared" si="39"/>
        <v>79.75</v>
      </c>
      <c r="M190" s="35">
        <f t="shared" si="39"/>
        <v>78</v>
      </c>
      <c r="N190" s="22">
        <f t="shared" si="38"/>
        <v>78</v>
      </c>
    </row>
    <row r="191" spans="2:14" ht="27.6" x14ac:dyDescent="0.3">
      <c r="B191" s="5" t="s">
        <v>127</v>
      </c>
      <c r="C191" s="19">
        <v>53.666666666666664</v>
      </c>
      <c r="D191" s="19">
        <v>58.083333333333336</v>
      </c>
      <c r="E191" s="19">
        <v>60.416666666666664</v>
      </c>
      <c r="F191" s="19">
        <v>59.5</v>
      </c>
      <c r="G191" s="19">
        <v>58.75</v>
      </c>
      <c r="H191" s="19">
        <v>60.416666666666664</v>
      </c>
      <c r="I191" s="19">
        <v>64.5</v>
      </c>
      <c r="J191" s="19">
        <v>68.916666666666671</v>
      </c>
      <c r="K191" s="19">
        <v>81.75</v>
      </c>
      <c r="L191" s="19">
        <v>79.75</v>
      </c>
      <c r="M191" s="19">
        <v>78</v>
      </c>
      <c r="N191" s="19">
        <v>78</v>
      </c>
    </row>
    <row r="192" spans="2:14" x14ac:dyDescent="0.3">
      <c r="B192" s="31" t="s">
        <v>201</v>
      </c>
      <c r="C192" s="35">
        <f t="shared" ref="C192:N192" si="40">+SUM(C193:C200)</f>
        <v>1315.6666666666665</v>
      </c>
      <c r="D192" s="35">
        <f t="shared" si="40"/>
        <v>1293.75</v>
      </c>
      <c r="E192" s="35">
        <f t="shared" si="40"/>
        <v>1301.5</v>
      </c>
      <c r="F192" s="35">
        <f t="shared" si="40"/>
        <v>1363.7500000000002</v>
      </c>
      <c r="G192" s="35">
        <f t="shared" si="40"/>
        <v>1434.9999999999998</v>
      </c>
      <c r="H192" s="35">
        <f t="shared" ref="H192:M192" si="41">+SUM(H193:H200)</f>
        <v>1407.3333333333335</v>
      </c>
      <c r="I192" s="35">
        <f t="shared" si="41"/>
        <v>1403.4166666666667</v>
      </c>
      <c r="J192" s="35">
        <f t="shared" si="41"/>
        <v>1419.5833333333333</v>
      </c>
      <c r="K192" s="35">
        <f t="shared" si="41"/>
        <v>1474</v>
      </c>
      <c r="L192" s="35">
        <f t="shared" si="41"/>
        <v>1472.4166666666667</v>
      </c>
      <c r="M192" s="35">
        <f t="shared" si="41"/>
        <v>1435</v>
      </c>
      <c r="N192" s="22">
        <f t="shared" si="40"/>
        <v>1435</v>
      </c>
    </row>
    <row r="193" spans="2:14" x14ac:dyDescent="0.3">
      <c r="B193" s="3" t="s">
        <v>4</v>
      </c>
      <c r="C193" s="17">
        <v>122.58333333333333</v>
      </c>
      <c r="D193" s="17">
        <v>119.08333333333333</v>
      </c>
      <c r="E193" s="17">
        <v>123</v>
      </c>
      <c r="F193" s="17">
        <v>129.5</v>
      </c>
      <c r="G193" s="17">
        <v>138.5</v>
      </c>
      <c r="H193" s="17">
        <v>130.91666666666666</v>
      </c>
      <c r="I193" s="17">
        <v>126</v>
      </c>
      <c r="J193" s="17">
        <v>119.25</v>
      </c>
      <c r="K193" s="17">
        <v>116.33333333333333</v>
      </c>
      <c r="L193" s="17">
        <v>118.58333333333333</v>
      </c>
      <c r="M193" s="17">
        <v>117</v>
      </c>
      <c r="N193" s="17">
        <v>117</v>
      </c>
    </row>
    <row r="194" spans="2:14" x14ac:dyDescent="0.3">
      <c r="B194" s="3" t="s">
        <v>37</v>
      </c>
      <c r="C194" s="17">
        <v>32.5</v>
      </c>
      <c r="D194" s="17">
        <v>29.083333333333332</v>
      </c>
      <c r="E194" s="17">
        <v>27</v>
      </c>
      <c r="F194" s="17">
        <v>33.333333333333336</v>
      </c>
      <c r="G194" s="17">
        <v>39.166666666666664</v>
      </c>
      <c r="H194" s="17">
        <v>38.166666666666664</v>
      </c>
      <c r="I194" s="17">
        <v>36.5</v>
      </c>
      <c r="J194" s="17">
        <v>35</v>
      </c>
      <c r="K194" s="17">
        <v>36.833333333333336</v>
      </c>
      <c r="L194" s="17">
        <v>41.25</v>
      </c>
      <c r="M194" s="17">
        <v>43</v>
      </c>
      <c r="N194" s="17">
        <v>43</v>
      </c>
    </row>
    <row r="195" spans="2:14" x14ac:dyDescent="0.3">
      <c r="B195" s="3" t="s">
        <v>57</v>
      </c>
      <c r="C195" s="17">
        <v>146.83333333333334</v>
      </c>
      <c r="D195" s="17">
        <v>133.25</v>
      </c>
      <c r="E195" s="17">
        <v>131.16666666666666</v>
      </c>
      <c r="F195" s="17">
        <v>131.25</v>
      </c>
      <c r="G195" s="17">
        <v>128</v>
      </c>
      <c r="H195" s="17">
        <v>123.66666666666667</v>
      </c>
      <c r="I195" s="17">
        <v>123.66666666666667</v>
      </c>
      <c r="J195" s="17">
        <v>132.83333333333334</v>
      </c>
      <c r="K195" s="17">
        <v>135.58333333333334</v>
      </c>
      <c r="L195" s="17">
        <v>135.25</v>
      </c>
      <c r="M195" s="17">
        <v>134</v>
      </c>
      <c r="N195" s="17">
        <v>134</v>
      </c>
    </row>
    <row r="196" spans="2:14" x14ac:dyDescent="0.3">
      <c r="B196" s="3" t="s">
        <v>64</v>
      </c>
      <c r="C196" s="17">
        <v>132</v>
      </c>
      <c r="D196" s="17">
        <v>126.25</v>
      </c>
      <c r="E196" s="17">
        <v>124.41666666666667</v>
      </c>
      <c r="F196" s="17">
        <v>120.66666666666667</v>
      </c>
      <c r="G196" s="17">
        <v>121.58333333333333</v>
      </c>
      <c r="H196" s="17">
        <v>124.16666666666667</v>
      </c>
      <c r="I196" s="17">
        <v>123.25</v>
      </c>
      <c r="J196" s="17">
        <v>121.08333333333333</v>
      </c>
      <c r="K196" s="17">
        <v>127.33333333333333</v>
      </c>
      <c r="L196" s="17">
        <v>124.83333333333333</v>
      </c>
      <c r="M196" s="17">
        <v>119</v>
      </c>
      <c r="N196" s="18">
        <v>119</v>
      </c>
    </row>
    <row r="197" spans="2:14" x14ac:dyDescent="0.3">
      <c r="B197" s="3" t="s">
        <v>82</v>
      </c>
      <c r="C197" s="17">
        <v>65.833333333333329</v>
      </c>
      <c r="D197" s="17">
        <v>68</v>
      </c>
      <c r="E197" s="17">
        <v>66.583333333333329</v>
      </c>
      <c r="F197" s="17">
        <v>73.666666666666671</v>
      </c>
      <c r="G197" s="17">
        <v>83.75</v>
      </c>
      <c r="H197" s="17">
        <v>82.583333333333329</v>
      </c>
      <c r="I197" s="17">
        <v>85.25</v>
      </c>
      <c r="J197" s="17">
        <v>84.416666666666671</v>
      </c>
      <c r="K197" s="17">
        <v>82</v>
      </c>
      <c r="L197" s="17">
        <v>79.666666666666671</v>
      </c>
      <c r="M197" s="17">
        <v>78</v>
      </c>
      <c r="N197" s="17">
        <v>78</v>
      </c>
    </row>
    <row r="198" spans="2:14" x14ac:dyDescent="0.3">
      <c r="B198" s="3" t="s">
        <v>102</v>
      </c>
      <c r="C198" s="17">
        <v>200.83333333333334</v>
      </c>
      <c r="D198" s="17">
        <v>197.41666666666666</v>
      </c>
      <c r="E198" s="17">
        <v>196.66666666666666</v>
      </c>
      <c r="F198" s="17">
        <v>199.33333333333334</v>
      </c>
      <c r="G198" s="17">
        <v>202.91666666666666</v>
      </c>
      <c r="H198" s="17">
        <v>207.25</v>
      </c>
      <c r="I198" s="17">
        <v>217.5</v>
      </c>
      <c r="J198" s="17">
        <v>220.58333333333334</v>
      </c>
      <c r="K198" s="17">
        <v>219.91666666666666</v>
      </c>
      <c r="L198" s="17">
        <v>219.33333333333334</v>
      </c>
      <c r="M198" s="17">
        <v>216</v>
      </c>
      <c r="N198" s="17">
        <v>216</v>
      </c>
    </row>
    <row r="199" spans="2:14" x14ac:dyDescent="0.3">
      <c r="B199" s="3" t="s">
        <v>116</v>
      </c>
      <c r="C199" s="17">
        <v>518.83333333333337</v>
      </c>
      <c r="D199" s="17">
        <v>527.5</v>
      </c>
      <c r="E199" s="17">
        <v>541.66666666666663</v>
      </c>
      <c r="F199" s="17">
        <v>589.08333333333337</v>
      </c>
      <c r="G199" s="17">
        <v>637.5</v>
      </c>
      <c r="H199" s="17">
        <v>618.33333333333337</v>
      </c>
      <c r="I199" s="17">
        <v>609.33333333333337</v>
      </c>
      <c r="J199" s="17">
        <v>622.33333333333337</v>
      </c>
      <c r="K199" s="17">
        <v>667.25</v>
      </c>
      <c r="L199" s="17">
        <v>663.08333333333337</v>
      </c>
      <c r="M199" s="17">
        <v>642</v>
      </c>
      <c r="N199" s="17">
        <v>642</v>
      </c>
    </row>
    <row r="200" spans="2:14" x14ac:dyDescent="0.3">
      <c r="B200" s="5" t="s">
        <v>142</v>
      </c>
      <c r="C200" s="19">
        <v>96.25</v>
      </c>
      <c r="D200" s="19">
        <v>93.166666666666671</v>
      </c>
      <c r="E200" s="19">
        <v>91</v>
      </c>
      <c r="F200" s="19">
        <v>86.916666666666671</v>
      </c>
      <c r="G200" s="19">
        <v>83.583333333333329</v>
      </c>
      <c r="H200" s="19">
        <v>82.25</v>
      </c>
      <c r="I200" s="19">
        <v>81.916666666666671</v>
      </c>
      <c r="J200" s="19">
        <v>84.083333333333329</v>
      </c>
      <c r="K200" s="19">
        <v>88.75</v>
      </c>
      <c r="L200" s="19">
        <v>90.416666666666671</v>
      </c>
      <c r="M200" s="19">
        <v>86</v>
      </c>
      <c r="N200" s="19">
        <v>86</v>
      </c>
    </row>
    <row r="201" spans="2:14" x14ac:dyDescent="0.3">
      <c r="B201" s="31" t="s">
        <v>202</v>
      </c>
      <c r="C201" s="35">
        <f t="shared" ref="C201:N201" si="42">+SUM(C202:C204)</f>
        <v>197.33333333333334</v>
      </c>
      <c r="D201" s="35">
        <f t="shared" si="42"/>
        <v>209.08333333333334</v>
      </c>
      <c r="E201" s="35">
        <f t="shared" si="42"/>
        <v>219.08333333333334</v>
      </c>
      <c r="F201" s="35">
        <f t="shared" si="42"/>
        <v>240.25</v>
      </c>
      <c r="G201" s="35">
        <f t="shared" si="42"/>
        <v>257</v>
      </c>
      <c r="H201" s="35">
        <f t="shared" ref="H201:M201" si="43">+SUM(H202:H204)</f>
        <v>263.75</v>
      </c>
      <c r="I201" s="35">
        <f t="shared" si="43"/>
        <v>257.58333333333331</v>
      </c>
      <c r="J201" s="35">
        <f t="shared" si="43"/>
        <v>247.83333333333334</v>
      </c>
      <c r="K201" s="35">
        <f t="shared" si="43"/>
        <v>236.5</v>
      </c>
      <c r="L201" s="35">
        <f t="shared" si="43"/>
        <v>248.83333333333331</v>
      </c>
      <c r="M201" s="35">
        <f t="shared" si="43"/>
        <v>230</v>
      </c>
      <c r="N201" s="22">
        <f t="shared" si="42"/>
        <v>230</v>
      </c>
    </row>
    <row r="202" spans="2:14" x14ac:dyDescent="0.3">
      <c r="B202" s="3" t="s">
        <v>21</v>
      </c>
      <c r="C202" s="17">
        <v>24.5</v>
      </c>
      <c r="D202" s="17">
        <v>24.333333333333332</v>
      </c>
      <c r="E202" s="17">
        <v>21.5</v>
      </c>
      <c r="F202" s="17">
        <v>22.166666666666668</v>
      </c>
      <c r="G202" s="17">
        <v>26.166666666666668</v>
      </c>
      <c r="H202" s="17">
        <v>29.666666666666668</v>
      </c>
      <c r="I202" s="17">
        <v>29.416666666666668</v>
      </c>
      <c r="J202" s="17">
        <v>30</v>
      </c>
      <c r="K202" s="17">
        <v>27.583333333333332</v>
      </c>
      <c r="L202" s="17">
        <v>25.833333333333332</v>
      </c>
      <c r="M202" s="17">
        <v>26</v>
      </c>
      <c r="N202" s="17">
        <v>26</v>
      </c>
    </row>
    <row r="203" spans="2:14" x14ac:dyDescent="0.3">
      <c r="B203" s="3" t="s">
        <v>698</v>
      </c>
      <c r="C203" s="17"/>
      <c r="D203" s="17"/>
      <c r="E203" s="17"/>
      <c r="F203" s="17"/>
      <c r="G203" s="17"/>
      <c r="H203" s="17"/>
      <c r="I203" s="17"/>
      <c r="J203" s="17"/>
      <c r="K203" s="17"/>
      <c r="L203" s="17">
        <v>50.333333333333336</v>
      </c>
      <c r="M203" s="17">
        <v>53</v>
      </c>
      <c r="N203" s="17">
        <v>53</v>
      </c>
    </row>
    <row r="204" spans="2:14" x14ac:dyDescent="0.3">
      <c r="B204" s="5" t="s">
        <v>157</v>
      </c>
      <c r="C204" s="19">
        <v>172.83333333333334</v>
      </c>
      <c r="D204" s="19">
        <v>184.75</v>
      </c>
      <c r="E204" s="19">
        <v>197.58333333333334</v>
      </c>
      <c r="F204" s="19">
        <v>218.08333333333334</v>
      </c>
      <c r="G204" s="19">
        <v>230.83333333333334</v>
      </c>
      <c r="H204" s="19">
        <v>234.08333333333334</v>
      </c>
      <c r="I204" s="19">
        <v>228.16666666666666</v>
      </c>
      <c r="J204" s="19">
        <v>217.83333333333334</v>
      </c>
      <c r="K204" s="19">
        <v>208.91666666666666</v>
      </c>
      <c r="L204" s="19">
        <v>172.66666666666666</v>
      </c>
      <c r="M204" s="19">
        <v>151</v>
      </c>
      <c r="N204" s="19">
        <v>151</v>
      </c>
    </row>
    <row r="205" spans="2:14" x14ac:dyDescent="0.3">
      <c r="B205" s="31" t="s">
        <v>203</v>
      </c>
      <c r="C205" s="35">
        <f t="shared" ref="C205:N205" si="44">+SUM(C206:C207)</f>
        <v>66.75</v>
      </c>
      <c r="D205" s="35">
        <f t="shared" si="44"/>
        <v>64.833333333333343</v>
      </c>
      <c r="E205" s="35">
        <f t="shared" si="44"/>
        <v>59.083333333333336</v>
      </c>
      <c r="F205" s="35">
        <f t="shared" si="44"/>
        <v>56.916666666666664</v>
      </c>
      <c r="G205" s="35">
        <f t="shared" si="44"/>
        <v>66.75</v>
      </c>
      <c r="H205" s="35">
        <f t="shared" si="44"/>
        <v>66.75</v>
      </c>
      <c r="I205" s="35">
        <f t="shared" si="44"/>
        <v>63.583333333333336</v>
      </c>
      <c r="J205" s="35">
        <f t="shared" si="44"/>
        <v>67.5</v>
      </c>
      <c r="K205" s="35">
        <f t="shared" si="44"/>
        <v>71.083333333333329</v>
      </c>
      <c r="L205" s="35">
        <f t="shared" si="44"/>
        <v>74.333333333333329</v>
      </c>
      <c r="M205" s="35">
        <f t="shared" si="44"/>
        <v>74</v>
      </c>
      <c r="N205" s="22">
        <f t="shared" si="44"/>
        <v>74</v>
      </c>
    </row>
    <row r="206" spans="2:14" x14ac:dyDescent="0.3">
      <c r="B206" s="3" t="s">
        <v>128</v>
      </c>
      <c r="C206" s="17">
        <v>13</v>
      </c>
      <c r="D206" s="17">
        <v>12</v>
      </c>
      <c r="E206" s="17">
        <v>11.833333333333334</v>
      </c>
      <c r="F206" s="17">
        <v>12</v>
      </c>
      <c r="G206" s="17">
        <v>14.416666666666666</v>
      </c>
      <c r="H206" s="17">
        <v>15.25</v>
      </c>
      <c r="I206" s="17">
        <v>15</v>
      </c>
      <c r="J206" s="17">
        <v>16.833333333333332</v>
      </c>
      <c r="K206" s="17">
        <v>17.083333333333332</v>
      </c>
      <c r="L206" s="17">
        <v>17.083333333333332</v>
      </c>
      <c r="M206" s="17">
        <v>16</v>
      </c>
      <c r="N206" s="17">
        <v>16</v>
      </c>
    </row>
    <row r="207" spans="2:14" x14ac:dyDescent="0.3">
      <c r="B207" s="5" t="s">
        <v>167</v>
      </c>
      <c r="C207" s="19">
        <v>53.75</v>
      </c>
      <c r="D207" s="19">
        <v>52.833333333333336</v>
      </c>
      <c r="E207" s="19">
        <v>47.25</v>
      </c>
      <c r="F207" s="19">
        <v>44.916666666666664</v>
      </c>
      <c r="G207" s="19">
        <v>52.333333333333336</v>
      </c>
      <c r="H207" s="19">
        <v>51.5</v>
      </c>
      <c r="I207" s="19">
        <v>48.583333333333336</v>
      </c>
      <c r="J207" s="19">
        <v>50.666666666666664</v>
      </c>
      <c r="K207" s="19">
        <v>54</v>
      </c>
      <c r="L207" s="19">
        <v>57.25</v>
      </c>
      <c r="M207" s="19">
        <v>58</v>
      </c>
      <c r="N207" s="19">
        <v>58</v>
      </c>
    </row>
    <row r="208" spans="2:14" x14ac:dyDescent="0.3">
      <c r="B208" s="31" t="s">
        <v>204</v>
      </c>
      <c r="C208" s="35">
        <f t="shared" ref="C208:G208" si="45">+SUM(C209:C224)</f>
        <v>1524.5000000000002</v>
      </c>
      <c r="D208" s="35">
        <f t="shared" si="45"/>
        <v>1542.8333333333335</v>
      </c>
      <c r="E208" s="35">
        <f t="shared" si="45"/>
        <v>1534.4166666666665</v>
      </c>
      <c r="F208" s="35">
        <f t="shared" si="45"/>
        <v>1533.5</v>
      </c>
      <c r="G208" s="35">
        <f t="shared" si="45"/>
        <v>1526.2500000000002</v>
      </c>
      <c r="H208" s="35">
        <f t="shared" ref="H208:N208" si="46">+SUM(H209:H224)</f>
        <v>1522.5833333333337</v>
      </c>
      <c r="I208" s="35">
        <f t="shared" si="46"/>
        <v>1542.0833333333335</v>
      </c>
      <c r="J208" s="35">
        <f t="shared" si="46"/>
        <v>1549.9166666666665</v>
      </c>
      <c r="K208" s="35">
        <f t="shared" si="46"/>
        <v>1580.3333333333333</v>
      </c>
      <c r="L208" s="35">
        <f t="shared" si="46"/>
        <v>1568.3333333333335</v>
      </c>
      <c r="M208" s="35">
        <f t="shared" si="46"/>
        <v>1568</v>
      </c>
      <c r="N208" s="22">
        <f t="shared" si="46"/>
        <v>1568</v>
      </c>
    </row>
    <row r="209" spans="2:14" x14ac:dyDescent="0.3">
      <c r="B209" s="3" t="s">
        <v>12</v>
      </c>
      <c r="C209" s="17">
        <v>52</v>
      </c>
      <c r="D209" s="17">
        <v>47.583333333333336</v>
      </c>
      <c r="E209" s="17">
        <v>45.5</v>
      </c>
      <c r="F209" s="17">
        <v>46.583333333333336</v>
      </c>
      <c r="G209" s="17">
        <v>46.083333333333336</v>
      </c>
      <c r="H209" s="17">
        <v>49.25</v>
      </c>
      <c r="I209" s="17">
        <v>51.333333333333336</v>
      </c>
      <c r="J209" s="17">
        <v>52.833333333333336</v>
      </c>
      <c r="K209" s="17">
        <v>53.666666666666664</v>
      </c>
      <c r="L209" s="17">
        <v>53.5</v>
      </c>
      <c r="M209" s="17">
        <v>55</v>
      </c>
      <c r="N209" s="17">
        <v>55</v>
      </c>
    </row>
    <row r="210" spans="2:14" x14ac:dyDescent="0.3">
      <c r="B210" s="3" t="s">
        <v>13</v>
      </c>
      <c r="C210" s="17">
        <v>530.75</v>
      </c>
      <c r="D210" s="17">
        <v>540.83333333333337</v>
      </c>
      <c r="E210" s="17">
        <v>545.33333333333337</v>
      </c>
      <c r="F210" s="17">
        <v>537.91666666666663</v>
      </c>
      <c r="G210" s="17">
        <v>531.33333333333337</v>
      </c>
      <c r="H210" s="17">
        <v>523.83333333333337</v>
      </c>
      <c r="I210" s="17">
        <v>524.16666666666663</v>
      </c>
      <c r="J210" s="17">
        <v>522</v>
      </c>
      <c r="K210" s="17">
        <v>523.91666666666663</v>
      </c>
      <c r="L210" s="17">
        <v>530.75</v>
      </c>
      <c r="M210" s="17">
        <v>538</v>
      </c>
      <c r="N210" s="17">
        <v>538</v>
      </c>
    </row>
    <row r="211" spans="2:14" x14ac:dyDescent="0.3">
      <c r="B211" s="3" t="s">
        <v>20</v>
      </c>
      <c r="C211" s="17">
        <v>163.75</v>
      </c>
      <c r="D211" s="17">
        <v>159.16666666666666</v>
      </c>
      <c r="E211" s="17">
        <v>155.33333333333334</v>
      </c>
      <c r="F211" s="17">
        <v>157.5</v>
      </c>
      <c r="G211" s="17">
        <v>155.5</v>
      </c>
      <c r="H211" s="17">
        <v>149.58333333333334</v>
      </c>
      <c r="I211" s="17">
        <v>148.83333333333334</v>
      </c>
      <c r="J211" s="17">
        <v>150.91666666666666</v>
      </c>
      <c r="K211" s="17">
        <v>148.41666666666666</v>
      </c>
      <c r="L211" s="17">
        <v>132.75</v>
      </c>
      <c r="M211" s="17">
        <v>129</v>
      </c>
      <c r="N211" s="17">
        <v>129</v>
      </c>
    </row>
    <row r="212" spans="2:14" x14ac:dyDescent="0.3">
      <c r="B212" s="3" t="s">
        <v>41</v>
      </c>
      <c r="C212" s="17">
        <v>16</v>
      </c>
      <c r="D212" s="17">
        <v>14.916666666666666</v>
      </c>
      <c r="E212" s="17">
        <v>15.666666666666666</v>
      </c>
      <c r="F212" s="17">
        <v>16.75</v>
      </c>
      <c r="G212" s="17">
        <v>18</v>
      </c>
      <c r="H212" s="17">
        <v>16.833333333333332</v>
      </c>
      <c r="I212" s="17">
        <v>17.333333333333332</v>
      </c>
      <c r="J212" s="17">
        <v>14.333333333333334</v>
      </c>
      <c r="K212" s="17">
        <v>14.583333333333334</v>
      </c>
      <c r="L212" s="17">
        <v>17.333333333333332</v>
      </c>
      <c r="M212" s="17">
        <v>17</v>
      </c>
      <c r="N212" s="17">
        <v>17</v>
      </c>
    </row>
    <row r="213" spans="2:14" x14ac:dyDescent="0.3">
      <c r="B213" s="3" t="s">
        <v>24</v>
      </c>
      <c r="C213" s="17">
        <v>32.833333333333336</v>
      </c>
      <c r="D213" s="17">
        <v>35.166666666666664</v>
      </c>
      <c r="E213" s="17">
        <v>34.75</v>
      </c>
      <c r="F213" s="17">
        <v>32.25</v>
      </c>
      <c r="G213" s="17">
        <v>31.416666666666668</v>
      </c>
      <c r="H213" s="17">
        <v>28.666666666666668</v>
      </c>
      <c r="I213" s="17">
        <v>26.25</v>
      </c>
      <c r="J213" s="17">
        <v>25</v>
      </c>
      <c r="K213" s="17">
        <v>25.083333333333332</v>
      </c>
      <c r="L213" s="17">
        <v>24.416666666666668</v>
      </c>
      <c r="M213" s="17">
        <v>24</v>
      </c>
      <c r="N213" s="17">
        <v>24</v>
      </c>
    </row>
    <row r="214" spans="2:14" x14ac:dyDescent="0.3">
      <c r="B214" s="3" t="s">
        <v>26</v>
      </c>
      <c r="C214" s="17">
        <v>24.583333333333332</v>
      </c>
      <c r="D214" s="17">
        <v>25</v>
      </c>
      <c r="E214" s="17">
        <v>25.583333333333332</v>
      </c>
      <c r="F214" s="17">
        <v>25.75</v>
      </c>
      <c r="G214" s="17">
        <v>26</v>
      </c>
      <c r="H214" s="17">
        <v>24.083333333333332</v>
      </c>
      <c r="I214" s="17">
        <v>21.75</v>
      </c>
      <c r="J214" s="17">
        <v>23.333333333333332</v>
      </c>
      <c r="K214" s="17">
        <v>23</v>
      </c>
      <c r="L214" s="17">
        <v>22</v>
      </c>
      <c r="M214" s="17">
        <v>21</v>
      </c>
      <c r="N214" s="17">
        <v>21</v>
      </c>
    </row>
    <row r="215" spans="2:14" x14ac:dyDescent="0.3">
      <c r="B215" s="3" t="s">
        <v>676</v>
      </c>
      <c r="C215" s="17"/>
      <c r="D215" s="17"/>
      <c r="E215" s="17"/>
      <c r="F215" s="17"/>
      <c r="G215" s="17"/>
      <c r="H215" s="17"/>
      <c r="I215" s="17"/>
      <c r="J215" s="17"/>
      <c r="K215" s="17">
        <v>63.166666666666664</v>
      </c>
      <c r="L215" s="17">
        <v>64.166666666666671</v>
      </c>
      <c r="M215" s="17">
        <v>64</v>
      </c>
      <c r="N215" s="17">
        <v>64</v>
      </c>
    </row>
    <row r="216" spans="2:14" x14ac:dyDescent="0.3">
      <c r="B216" s="3" t="s">
        <v>66</v>
      </c>
      <c r="C216" s="17">
        <v>145</v>
      </c>
      <c r="D216" s="17">
        <v>148.16666666666666</v>
      </c>
      <c r="E216" s="17">
        <v>151.91666666666666</v>
      </c>
      <c r="F216" s="17">
        <v>151.08333333333334</v>
      </c>
      <c r="G216" s="17">
        <v>153.75</v>
      </c>
      <c r="H216" s="17">
        <v>162.5</v>
      </c>
      <c r="I216" s="17">
        <v>168.91666666666666</v>
      </c>
      <c r="J216" s="17">
        <v>174.91666666666666</v>
      </c>
      <c r="K216" s="17">
        <v>177.41666666666666</v>
      </c>
      <c r="L216" s="17">
        <v>179</v>
      </c>
      <c r="M216" s="17">
        <v>177</v>
      </c>
      <c r="N216" s="17">
        <v>177</v>
      </c>
    </row>
    <row r="217" spans="2:14" x14ac:dyDescent="0.3">
      <c r="B217" s="3" t="s">
        <v>67</v>
      </c>
      <c r="C217" s="17">
        <v>78.25</v>
      </c>
      <c r="D217" s="17">
        <v>77.666666666666671</v>
      </c>
      <c r="E217" s="17">
        <v>77.583333333333329</v>
      </c>
      <c r="F217" s="17">
        <v>74.75</v>
      </c>
      <c r="G217" s="17">
        <v>73.333333333333329</v>
      </c>
      <c r="H217" s="17">
        <v>75.416666666666671</v>
      </c>
      <c r="I217" s="17">
        <v>80.666666666666671</v>
      </c>
      <c r="J217" s="17">
        <v>85.333333333333329</v>
      </c>
      <c r="K217" s="17">
        <v>83.75</v>
      </c>
      <c r="L217" s="17">
        <v>84.666666666666671</v>
      </c>
      <c r="M217" s="17">
        <v>85</v>
      </c>
      <c r="N217" s="17">
        <v>85</v>
      </c>
    </row>
    <row r="218" spans="2:14" x14ac:dyDescent="0.3">
      <c r="B218" s="3" t="s">
        <v>98</v>
      </c>
      <c r="C218" s="17">
        <v>114.5</v>
      </c>
      <c r="D218" s="17">
        <v>136.66666666666666</v>
      </c>
      <c r="E218" s="17">
        <v>130.83333333333334</v>
      </c>
      <c r="F218" s="17">
        <v>127.16666666666667</v>
      </c>
      <c r="G218" s="17">
        <v>128.08333333333334</v>
      </c>
      <c r="H218" s="17">
        <v>123.91666666666667</v>
      </c>
      <c r="I218" s="17">
        <v>123.41666666666667</v>
      </c>
      <c r="J218" s="17">
        <v>125</v>
      </c>
      <c r="K218" s="17">
        <v>125.08333333333333</v>
      </c>
      <c r="L218" s="17">
        <v>117.5</v>
      </c>
      <c r="M218" s="17">
        <v>119</v>
      </c>
      <c r="N218" s="18">
        <v>119</v>
      </c>
    </row>
    <row r="219" spans="2:14" x14ac:dyDescent="0.3">
      <c r="B219" s="3" t="s">
        <v>100</v>
      </c>
      <c r="C219" s="17">
        <v>52.916666666666664</v>
      </c>
      <c r="D219" s="17">
        <v>52.166666666666664</v>
      </c>
      <c r="E219" s="17">
        <v>45.25</v>
      </c>
      <c r="F219" s="17">
        <v>46.5</v>
      </c>
      <c r="G219" s="17">
        <v>46.5</v>
      </c>
      <c r="H219" s="17">
        <v>50</v>
      </c>
      <c r="I219" s="17">
        <v>54</v>
      </c>
      <c r="J219" s="17">
        <v>53</v>
      </c>
      <c r="K219" s="17">
        <v>49.083333333333336</v>
      </c>
      <c r="L219" s="17">
        <v>48.833333333333336</v>
      </c>
      <c r="M219" s="17">
        <v>47</v>
      </c>
      <c r="N219" s="17">
        <v>47</v>
      </c>
    </row>
    <row r="220" spans="2:14" x14ac:dyDescent="0.3">
      <c r="B220" s="3" t="s">
        <v>101</v>
      </c>
      <c r="C220" s="17">
        <v>81.25</v>
      </c>
      <c r="D220" s="17">
        <v>75.5</v>
      </c>
      <c r="E220" s="17">
        <v>76.833333333333329</v>
      </c>
      <c r="F220" s="17">
        <v>80.833333333333329</v>
      </c>
      <c r="G220" s="17">
        <v>80.916666666666671</v>
      </c>
      <c r="H220" s="17">
        <v>79.916666666666671</v>
      </c>
      <c r="I220" s="17">
        <v>77.666666666666671</v>
      </c>
      <c r="J220" s="17">
        <v>77.833333333333329</v>
      </c>
      <c r="K220" s="17">
        <v>82</v>
      </c>
      <c r="L220" s="17">
        <v>80.916666666666671</v>
      </c>
      <c r="M220" s="17">
        <v>85</v>
      </c>
      <c r="N220" s="17">
        <v>85</v>
      </c>
    </row>
    <row r="221" spans="2:14" x14ac:dyDescent="0.3">
      <c r="B221" s="3" t="s">
        <v>104</v>
      </c>
      <c r="C221" s="17">
        <v>100.66666666666667</v>
      </c>
      <c r="D221" s="17">
        <v>97.333333333333329</v>
      </c>
      <c r="E221" s="17">
        <v>96.083333333333329</v>
      </c>
      <c r="F221" s="17">
        <v>97.583333333333329</v>
      </c>
      <c r="G221" s="17">
        <v>96.25</v>
      </c>
      <c r="H221" s="17">
        <v>97.916666666666671</v>
      </c>
      <c r="I221" s="17">
        <v>99.416666666666671</v>
      </c>
      <c r="J221" s="17">
        <v>85.916666666666671</v>
      </c>
      <c r="K221" s="17">
        <v>43.833333333333336</v>
      </c>
      <c r="L221" s="17">
        <v>44.416666666666664</v>
      </c>
      <c r="M221" s="17">
        <v>47</v>
      </c>
      <c r="N221" s="17">
        <v>47</v>
      </c>
    </row>
    <row r="222" spans="2:14" x14ac:dyDescent="0.3">
      <c r="B222" s="3" t="s">
        <v>105</v>
      </c>
      <c r="C222" s="17">
        <v>50.75</v>
      </c>
      <c r="D222" s="17">
        <v>54.583333333333336</v>
      </c>
      <c r="E222" s="17">
        <v>57.5</v>
      </c>
      <c r="F222" s="17">
        <v>59.916666666666664</v>
      </c>
      <c r="G222" s="17">
        <v>58.166666666666664</v>
      </c>
      <c r="H222" s="17">
        <v>58.166666666666664</v>
      </c>
      <c r="I222" s="17">
        <v>63.5</v>
      </c>
      <c r="J222" s="17">
        <v>68.083333333333329</v>
      </c>
      <c r="K222" s="17">
        <v>74</v>
      </c>
      <c r="L222" s="17">
        <v>72</v>
      </c>
      <c r="M222" s="17">
        <v>68</v>
      </c>
      <c r="N222" s="17">
        <v>68</v>
      </c>
    </row>
    <row r="223" spans="2:14" x14ac:dyDescent="0.3">
      <c r="B223" s="3" t="s">
        <v>124</v>
      </c>
      <c r="C223" s="17">
        <v>25.083333333333332</v>
      </c>
      <c r="D223" s="17">
        <v>23.666666666666668</v>
      </c>
      <c r="E223" s="17">
        <v>20.25</v>
      </c>
      <c r="F223" s="17">
        <v>19.833333333333332</v>
      </c>
      <c r="G223" s="17">
        <v>22</v>
      </c>
      <c r="H223" s="17">
        <v>22.583333333333332</v>
      </c>
      <c r="I223" s="17">
        <v>19.75</v>
      </c>
      <c r="J223" s="17">
        <v>20.583333333333332</v>
      </c>
      <c r="K223" s="17">
        <v>21.166666666666668</v>
      </c>
      <c r="L223" s="17">
        <v>21.916666666666668</v>
      </c>
      <c r="M223" s="17">
        <v>21</v>
      </c>
      <c r="N223" s="17">
        <v>21</v>
      </c>
    </row>
    <row r="224" spans="2:14" x14ac:dyDescent="0.3">
      <c r="B224" s="5" t="s">
        <v>130</v>
      </c>
      <c r="C224" s="19">
        <v>56.166666666666664</v>
      </c>
      <c r="D224" s="19">
        <v>54.416666666666664</v>
      </c>
      <c r="E224" s="19">
        <v>56</v>
      </c>
      <c r="F224" s="19">
        <v>59.083333333333336</v>
      </c>
      <c r="G224" s="19">
        <v>58.916666666666664</v>
      </c>
      <c r="H224" s="19">
        <v>59.916666666666664</v>
      </c>
      <c r="I224" s="19">
        <v>65.083333333333329</v>
      </c>
      <c r="J224" s="19">
        <v>70.833333333333329</v>
      </c>
      <c r="K224" s="19">
        <v>72.166666666666671</v>
      </c>
      <c r="L224" s="19">
        <v>74.166666666666671</v>
      </c>
      <c r="M224" s="19">
        <v>71</v>
      </c>
      <c r="N224" s="19">
        <v>71</v>
      </c>
    </row>
  </sheetData>
  <phoneticPr fontId="20" type="noConversion"/>
  <pageMargins left="0.7" right="0.7" top="0.75" bottom="0.75" header="0.3" footer="0.3"/>
  <pageSetup orientation="portrait" r:id="rId1"/>
  <ignoredErrors>
    <ignoredError sqref="D5:K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Tapa</vt:lpstr>
      <vt:lpstr>Índice</vt:lpstr>
      <vt:lpstr>Glosario</vt:lpstr>
      <vt:lpstr>I. Incrementos salarios</vt:lpstr>
      <vt:lpstr>II. Salarios</vt:lpstr>
      <vt:lpstr>III. Empleo</vt:lpstr>
      <vt:lpstr>Glosario!Área_de_impresión</vt:lpstr>
      <vt:lpstr>Índice!Área_de_impresión</vt:lpstr>
      <vt:lpstr>Tapa!Área_de_impresión</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Moyano</dc:creator>
  <cp:lastModifiedBy>María Luz Vera</cp:lastModifiedBy>
  <dcterms:created xsi:type="dcterms:W3CDTF">2020-05-31T14:34:19Z</dcterms:created>
  <dcterms:modified xsi:type="dcterms:W3CDTF">2025-03-07T13:55:47Z</dcterms:modified>
</cp:coreProperties>
</file>