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6\Anexo Web para subir\ENERO\"/>
    </mc:Choice>
  </mc:AlternateContent>
  <bookViews>
    <workbookView xWindow="0" yWindow="0" windowWidth="20490" windowHeight="76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Pagados'!$B$1:$AF$135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Pagados'!$D$1:$D$132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Pagados'!$6:$51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131" i="4" l="1"/>
  <c r="AM131" i="4"/>
  <c r="AL131" i="4"/>
  <c r="AK131" i="4"/>
  <c r="AJ131" i="4" l="1"/>
  <c r="AI131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1" i="4" l="1"/>
  <c r="AG131" i="4"/>
  <c r="AD131" i="4" l="1"/>
  <c r="AC131" i="4"/>
  <c r="AF131" i="4" l="1"/>
  <c r="AE131" i="4"/>
  <c r="AB131" i="4" l="1"/>
  <c r="AA131" i="4"/>
  <c r="Z131" i="4" l="1"/>
  <c r="Y131" i="4"/>
  <c r="W131" i="4" l="1"/>
  <c r="O61" i="4" l="1"/>
  <c r="V131" i="4" l="1"/>
  <c r="U131" i="4"/>
  <c r="X131" i="4" l="1"/>
  <c r="T131" i="4" l="1"/>
  <c r="S131" i="4"/>
  <c r="R125" i="4" l="1"/>
  <c r="R113" i="4"/>
  <c r="R61" i="4"/>
  <c r="R47" i="4"/>
  <c r="R43" i="4"/>
  <c r="R22" i="4"/>
  <c r="R19" i="4"/>
  <c r="R13" i="4"/>
  <c r="R8" i="4"/>
  <c r="Q125" i="4"/>
  <c r="Q113" i="4"/>
  <c r="Q61" i="4"/>
  <c r="Q47" i="4"/>
  <c r="Q43" i="4"/>
  <c r="Q22" i="4"/>
  <c r="Q19" i="4"/>
  <c r="Q13" i="4"/>
  <c r="Q8" i="4"/>
  <c r="Q6" i="4" l="1"/>
  <c r="Q59" i="4" l="1"/>
  <c r="Q131" i="4" s="1"/>
  <c r="R59" i="4" l="1"/>
  <c r="R6" i="4"/>
  <c r="R131" i="4" l="1"/>
  <c r="O22" i="4"/>
  <c r="P8" i="4"/>
  <c r="O8" i="4"/>
  <c r="P125" i="4"/>
  <c r="O125" i="4"/>
  <c r="M125" i="4"/>
  <c r="E8" i="4"/>
  <c r="F8" i="4"/>
  <c r="G8" i="4"/>
  <c r="H8" i="4"/>
  <c r="I8" i="4"/>
  <c r="J8" i="4"/>
  <c r="K8" i="4"/>
  <c r="L8" i="4"/>
  <c r="M8" i="4"/>
  <c r="N8" i="4"/>
  <c r="E13" i="4"/>
  <c r="F13" i="4"/>
  <c r="G13" i="4"/>
  <c r="H13" i="4"/>
  <c r="I13" i="4"/>
  <c r="J13" i="4"/>
  <c r="K13" i="4"/>
  <c r="L13" i="4"/>
  <c r="M13" i="4"/>
  <c r="N13" i="4"/>
  <c r="O13" i="4"/>
  <c r="P13" i="4"/>
  <c r="E19" i="4"/>
  <c r="F19" i="4"/>
  <c r="G19" i="4"/>
  <c r="H19" i="4"/>
  <c r="I19" i="4"/>
  <c r="J19" i="4"/>
  <c r="K19" i="4"/>
  <c r="L19" i="4"/>
  <c r="M19" i="4"/>
  <c r="N19" i="4"/>
  <c r="O19" i="4"/>
  <c r="P19" i="4"/>
  <c r="E22" i="4"/>
  <c r="F22" i="4"/>
  <c r="G22" i="4"/>
  <c r="H22" i="4"/>
  <c r="I22" i="4"/>
  <c r="J22" i="4"/>
  <c r="K22" i="4"/>
  <c r="L22" i="4"/>
  <c r="M22" i="4"/>
  <c r="N22" i="4"/>
  <c r="P22" i="4"/>
  <c r="E43" i="4"/>
  <c r="F43" i="4"/>
  <c r="G43" i="4"/>
  <c r="H43" i="4"/>
  <c r="I43" i="4"/>
  <c r="J43" i="4"/>
  <c r="K43" i="4"/>
  <c r="L43" i="4"/>
  <c r="M43" i="4"/>
  <c r="N43" i="4"/>
  <c r="O43" i="4"/>
  <c r="P43" i="4"/>
  <c r="E47" i="4"/>
  <c r="F47" i="4"/>
  <c r="G47" i="4"/>
  <c r="H47" i="4"/>
  <c r="I47" i="4"/>
  <c r="J47" i="4"/>
  <c r="K47" i="4"/>
  <c r="L47" i="4"/>
  <c r="M47" i="4"/>
  <c r="N47" i="4"/>
  <c r="O47" i="4"/>
  <c r="P47" i="4"/>
  <c r="E61" i="4"/>
  <c r="F61" i="4"/>
  <c r="G61" i="4"/>
  <c r="H61" i="4"/>
  <c r="I61" i="4"/>
  <c r="J61" i="4"/>
  <c r="K61" i="4"/>
  <c r="L61" i="4"/>
  <c r="M61" i="4"/>
  <c r="N61" i="4"/>
  <c r="P61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5" i="4"/>
  <c r="F125" i="4"/>
  <c r="G125" i="4"/>
  <c r="H125" i="4"/>
  <c r="I125" i="4"/>
  <c r="J125" i="4"/>
  <c r="K125" i="4"/>
  <c r="L125" i="4"/>
  <c r="N125" i="4"/>
  <c r="I59" i="4" l="1"/>
  <c r="E59" i="4"/>
  <c r="O59" i="4"/>
  <c r="M59" i="4"/>
  <c r="K6" i="4"/>
  <c r="O6" i="4"/>
  <c r="G6" i="4"/>
  <c r="N6" i="4"/>
  <c r="F6" i="4"/>
  <c r="L59" i="4"/>
  <c r="J6" i="4"/>
  <c r="H59" i="4"/>
  <c r="P59" i="4"/>
  <c r="N59" i="4"/>
  <c r="J59" i="4"/>
  <c r="F59" i="4"/>
  <c r="K59" i="4"/>
  <c r="G59" i="4"/>
  <c r="P6" i="4"/>
  <c r="L6" i="4"/>
  <c r="H6" i="4"/>
  <c r="M6" i="4"/>
  <c r="I6" i="4"/>
  <c r="E6" i="4"/>
  <c r="I131" i="4" l="1"/>
  <c r="E131" i="4"/>
  <c r="M131" i="4"/>
  <c r="K131" i="4"/>
  <c r="L131" i="4"/>
  <c r="F131" i="4"/>
  <c r="N131" i="4"/>
  <c r="H131" i="4"/>
  <c r="O131" i="4"/>
  <c r="G131" i="4"/>
  <c r="J131" i="4"/>
  <c r="P131" i="4"/>
</calcChain>
</file>

<file path=xl/sharedStrings.xml><?xml version="1.0" encoding="utf-8"?>
<sst xmlns="http://schemas.openxmlformats.org/spreadsheetml/2006/main" count="151" uniqueCount="122">
  <si>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</si>
  <si>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</si>
  <si>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</si>
  <si>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</si>
  <si>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</si>
  <si>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</si>
  <si>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</si>
  <si>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</si>
  <si>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</si>
  <si>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</si>
  <si>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</si>
  <si>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</si>
  <si>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</si>
  <si>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</si>
  <si>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</si>
  <si>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</si>
  <si>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</si>
  <si>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</si>
  <si>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</si>
  <si>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</si>
  <si>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</si>
  <si>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</si>
  <si>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</si>
  <si>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</si>
  <si>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</si>
  <si>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</si>
  <si>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</si>
  <si>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</si>
  <si>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</si>
  <si>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</si>
  <si>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</si>
  <si>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</si>
  <si>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</si>
  <si>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</si>
  <si>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</si>
  <si>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</si>
  <si>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</si>
  <si>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</si>
  <si>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</si>
  <si>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</si>
  <si>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</si>
  <si>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</si>
  <si>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</si>
  <si>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</si>
  <si>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</si>
  <si>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</si>
  <si>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</si>
  <si>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</si>
  <si>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</si>
  <si>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</si>
  <si>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</si>
  <si>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</si>
  <si>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</si>
  <si>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</si>
  <si>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</si>
  <si>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</si>
  <si>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</si>
  <si>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</si>
  <si>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</si>
  <si>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</si>
  <si>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</si>
  <si>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</si>
  <si>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</si>
  <si>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</si>
  <si>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</si>
  <si>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</si>
  <si>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</si>
  <si>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</si>
  <si>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</si>
  <si>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</si>
  <si>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</si>
  <si>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</si>
  <si>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</si>
  <si>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</si>
  <si>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</si>
  <si>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</si>
  <si>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</si>
  <si>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</si>
  <si>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</si>
  <si>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</si>
  <si>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</si>
  <si>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</si>
  <si>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</si>
  <si>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</si>
  <si>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</si>
  <si>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</si>
  <si>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</si>
  <si>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</si>
  <si>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</si>
  <si>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</si>
  <si>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</si>
  <si>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</si>
  <si>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</si>
  <si>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</si>
  <si>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</si>
  <si>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</si>
  <si>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</si>
  <si>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</si>
  <si>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</si>
  <si>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</si>
  <si>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</si>
  <si>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</si>
  <si>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</si>
  <si>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</si>
  <si>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</si>
  <si>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</si>
  <si>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</si>
  <si>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</si>
  <si>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</si>
  <si>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</si>
  <si>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</si>
  <si>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</si>
  <si>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</si>
  <si>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</si>
  <si>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</si>
  <si>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</si>
  <si>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Préstamos IFC - Circunvalación Río IV</t>
  </si>
  <si>
    <t>Títulos de Deuda Clase 6 vto. 2027</t>
  </si>
  <si>
    <t>Títulos de Deuda Clase 5 vto. 2027</t>
  </si>
  <si>
    <t>Interés ENERO</t>
  </si>
  <si>
    <t xml:space="preserve">Servicios de Deuda Pagados año 2010 a 2026 - Consolidado </t>
  </si>
  <si>
    <t>(**) Pagado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</si>
</sst>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4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2" fillId="0" borderId="0" xfId="0" applyFont="1" applyFill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2" fillId="0" borderId="14" xfId="0" applyFont="1" applyFill="1" applyBorder="1" applyAlignment="1">
      <alignment wrapText="1"/>
    </xf>
    <xf numFmtId="0" fontId="32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3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29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3" fontId="29" fillId="0" borderId="17" xfId="0" applyNumberFormat="1" applyFont="1" applyFill="1" applyBorder="1" applyAlignment="1">
      <alignment vertical="center"/>
    </xf>
    <xf numFmtId="3" fontId="29" fillId="0" borderId="17" xfId="0" applyNumberFormat="1" applyFont="1" applyFill="1" applyBorder="1" applyAlignment="1">
      <alignment wrapText="1"/>
    </xf>
    <xf numFmtId="3" fontId="29" fillId="24" borderId="17" xfId="0" applyNumberFormat="1" applyFont="1" applyFill="1" applyBorder="1" applyAlignment="1">
      <alignment wrapText="1"/>
    </xf>
    <xf numFmtId="3" fontId="30" fillId="0" borderId="17" xfId="0" applyNumberFormat="1" applyFont="1" applyFill="1" applyBorder="1" applyAlignment="1">
      <alignment wrapText="1"/>
    </xf>
    <xf numFmtId="0" fontId="30" fillId="0" borderId="17" xfId="0" applyFont="1" applyFill="1" applyBorder="1" applyAlignment="1">
      <alignment wrapText="1"/>
    </xf>
    <xf numFmtId="4" fontId="29" fillId="0" borderId="0" xfId="0" applyNumberFormat="1" applyFont="1" applyFill="1" applyBorder="1" applyAlignment="1">
      <alignment vertical="center"/>
    </xf>
    <xf numFmtId="49" fontId="29" fillId="0" borderId="16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vertical="center"/>
    </xf>
    <xf numFmtId="3" fontId="30" fillId="24" borderId="17" xfId="0" applyNumberFormat="1" applyFont="1" applyFill="1" applyBorder="1" applyAlignment="1">
      <alignment wrapText="1"/>
    </xf>
    <xf numFmtId="49" fontId="30" fillId="24" borderId="16" xfId="0" applyNumberFormat="1" applyFont="1" applyFill="1" applyBorder="1" applyAlignment="1">
      <alignment vertical="center"/>
    </xf>
    <xf numFmtId="0" fontId="30" fillId="0" borderId="16" xfId="0" applyFont="1" applyFill="1" applyBorder="1" applyAlignment="1">
      <alignment horizontal="left"/>
    </xf>
    <xf numFmtId="4" fontId="29" fillId="0" borderId="17" xfId="0" applyNumberFormat="1" applyFont="1" applyFill="1" applyBorder="1" applyAlignment="1">
      <alignment vertical="center"/>
    </xf>
    <xf numFmtId="4" fontId="29" fillId="0" borderId="19" xfId="0" applyNumberFormat="1" applyFont="1" applyFill="1" applyBorder="1" applyAlignment="1">
      <alignment vertical="center"/>
    </xf>
    <xf numFmtId="49" fontId="29" fillId="0" borderId="20" xfId="0" applyNumberFormat="1" applyFont="1" applyFill="1" applyBorder="1" applyAlignment="1">
      <alignment vertical="center"/>
    </xf>
    <xf numFmtId="3" fontId="29" fillId="0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 applyAlignment="1">
      <alignment vertical="center"/>
    </xf>
    <xf numFmtId="4" fontId="29" fillId="24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/>
    <xf numFmtId="0" fontId="29" fillId="0" borderId="17" xfId="0" applyFont="1" applyFill="1" applyBorder="1" applyAlignment="1">
      <alignment horizontal="left"/>
    </xf>
    <xf numFmtId="4" fontId="31" fillId="0" borderId="0" xfId="0" applyNumberFormat="1" applyFont="1" applyFill="1"/>
    <xf numFmtId="49" fontId="31" fillId="0" borderId="0" xfId="0" applyNumberFormat="1" applyFont="1" applyFill="1"/>
    <xf numFmtId="0" fontId="29" fillId="0" borderId="15" xfId="0" applyFont="1" applyFill="1" applyBorder="1" applyAlignment="1">
      <alignment horizontal="left"/>
    </xf>
    <xf numFmtId="3" fontId="30" fillId="24" borderId="17" xfId="0" applyNumberFormat="1" applyFont="1" applyFill="1" applyBorder="1" applyAlignment="1">
      <alignment vertic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4" fontId="27" fillId="24" borderId="0" xfId="0" applyNumberFormat="1" applyFont="1" applyFill="1"/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3</xdr:col>
      <xdr:colOff>5120533</xdr:colOff>
      <xdr:row>0</xdr:row>
      <xdr:rowOff>651435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O135"/>
  <sheetViews>
    <sheetView showGridLines="0" tabSelected="1" zoomScale="75" zoomScaleNormal="75" zoomScaleSheetLayoutView="100" workbookViewId="0">
      <pane xSplit="4" ySplit="5" topLeftCell="AJ6" activePane="bottomRight" state="frozen"/>
      <selection activeCell="B65" sqref="B65"/>
      <selection pane="topRight" activeCell="B65" sqref="B65"/>
      <selection pane="bottomLeft" activeCell="B65" sqref="B65"/>
      <selection pane="bottomRight" activeCell="AN4" sqref="AN4"/>
    </sheetView>
  </sheetViews>
  <sheetFormatPr baseColWidth="10" defaultColWidth="10.7109375" defaultRowHeight="15" outlineLevelRow="2" x14ac:dyDescent="0.25"/>
  <cols>
    <col min="1" max="1" width="4.28515625" style="5" customWidth="1"/>
    <col min="2" max="2" width="0.85546875" style="5" customWidth="1"/>
    <col min="3" max="3" width="1.5703125" style="5" customWidth="1"/>
    <col min="4" max="4" width="77.28515625" style="22" customWidth="1"/>
    <col min="5" max="5" width="13.140625" style="5" bestFit="1" customWidth="1"/>
    <col min="6" max="6" width="12.7109375" style="5" bestFit="1" customWidth="1"/>
    <col min="7" max="7" width="13.140625" style="5" bestFit="1" customWidth="1"/>
    <col min="8" max="8" width="12.7109375" style="5" bestFit="1" customWidth="1"/>
    <col min="9" max="9" width="13.140625" style="5" bestFit="1" customWidth="1"/>
    <col min="10" max="10" width="12.7109375" style="5" bestFit="1" customWidth="1"/>
    <col min="11" max="11" width="14.42578125" style="5" bestFit="1" customWidth="1"/>
    <col min="12" max="12" width="12.7109375" style="5" bestFit="1" customWidth="1"/>
    <col min="13" max="14" width="14.42578125" style="5" bestFit="1" customWidth="1"/>
    <col min="15" max="16" width="14.42578125" style="23" bestFit="1" customWidth="1"/>
    <col min="17" max="23" width="14.42578125" style="5" bestFit="1" customWidth="1"/>
    <col min="24" max="30" width="15.5703125" style="5" bestFit="1" customWidth="1"/>
    <col min="31" max="31" width="19.7109375" style="5" bestFit="1" customWidth="1"/>
    <col min="32" max="32" width="18.5703125" style="5" bestFit="1" customWidth="1"/>
    <col min="33" max="40" width="19.7109375" style="5" bestFit="1" customWidth="1"/>
    <col min="41" max="41" width="11.7109375" style="5" bestFit="1" customWidth="1"/>
    <col min="42" max="16384" width="10.7109375" style="5"/>
  </cols>
  <sheetData>
    <row r="1" spans="2:41" s="1" customFormat="1" ht="51.75" customHeight="1" x14ac:dyDescent="0.25">
      <c r="B1" s="3"/>
      <c r="D1" s="2"/>
      <c r="O1" s="4"/>
      <c r="P1" s="4"/>
    </row>
    <row r="2" spans="2:41" s="1" customFormat="1" ht="18.75" customHeight="1" thickBot="1" x14ac:dyDescent="0.3">
      <c r="B2" s="3"/>
      <c r="D2" s="29" t="s">
        <v>120</v>
      </c>
      <c r="O2" s="4"/>
      <c r="P2" s="4"/>
    </row>
    <row r="3" spans="2:41" ht="13.5" customHeight="1" thickBot="1" x14ac:dyDescent="0.3">
      <c r="D3" s="6"/>
      <c r="E3" s="60">
        <v>2010</v>
      </c>
      <c r="F3" s="61"/>
      <c r="G3" s="60">
        <v>2011</v>
      </c>
      <c r="H3" s="61"/>
      <c r="I3" s="60">
        <v>2012</v>
      </c>
      <c r="J3" s="61"/>
      <c r="K3" s="60">
        <v>2013</v>
      </c>
      <c r="L3" s="61"/>
      <c r="M3" s="60">
        <v>2014</v>
      </c>
      <c r="N3" s="61"/>
      <c r="O3" s="60">
        <v>2015</v>
      </c>
      <c r="P3" s="61"/>
      <c r="Q3" s="60">
        <v>2016</v>
      </c>
      <c r="R3" s="61"/>
      <c r="S3" s="60">
        <v>2017</v>
      </c>
      <c r="T3" s="61"/>
      <c r="U3" s="60">
        <v>2018</v>
      </c>
      <c r="V3" s="61"/>
      <c r="W3" s="60">
        <v>2019</v>
      </c>
      <c r="X3" s="62"/>
      <c r="Y3" s="60">
        <v>2020</v>
      </c>
      <c r="Z3" s="61"/>
      <c r="AA3" s="60">
        <v>2021</v>
      </c>
      <c r="AB3" s="61"/>
      <c r="AC3" s="60">
        <v>2022</v>
      </c>
      <c r="AD3" s="61"/>
      <c r="AE3" s="60">
        <v>2023</v>
      </c>
      <c r="AF3" s="61"/>
      <c r="AG3" s="60">
        <v>2024</v>
      </c>
      <c r="AH3" s="61"/>
      <c r="AI3" s="60">
        <v>2025</v>
      </c>
      <c r="AJ3" s="61"/>
      <c r="AK3" s="60">
        <v>2026</v>
      </c>
      <c r="AL3" s="62"/>
      <c r="AM3" s="62"/>
      <c r="AN3" s="61"/>
    </row>
    <row r="4" spans="2:41" s="7" customFormat="1" ht="15.75" thickBot="1" x14ac:dyDescent="0.25">
      <c r="B4" s="57" t="s">
        <v>18</v>
      </c>
      <c r="C4" s="58"/>
      <c r="D4" s="59"/>
      <c r="E4" s="30" t="s">
        <v>19</v>
      </c>
      <c r="F4" s="30" t="s">
        <v>20</v>
      </c>
      <c r="G4" s="30" t="s">
        <v>19</v>
      </c>
      <c r="H4" s="30" t="s">
        <v>20</v>
      </c>
      <c r="I4" s="30" t="s">
        <v>19</v>
      </c>
      <c r="J4" s="30" t="s">
        <v>55</v>
      </c>
      <c r="K4" s="30" t="s">
        <v>19</v>
      </c>
      <c r="L4" s="30" t="s">
        <v>55</v>
      </c>
      <c r="M4" s="30" t="s">
        <v>19</v>
      </c>
      <c r="N4" s="30" t="s">
        <v>55</v>
      </c>
      <c r="O4" s="30" t="s">
        <v>19</v>
      </c>
      <c r="P4" s="30" t="s">
        <v>55</v>
      </c>
      <c r="Q4" s="30" t="s">
        <v>19</v>
      </c>
      <c r="R4" s="30" t="s">
        <v>55</v>
      </c>
      <c r="S4" s="30" t="s">
        <v>19</v>
      </c>
      <c r="T4" s="30" t="s">
        <v>55</v>
      </c>
      <c r="U4" s="30" t="s">
        <v>19</v>
      </c>
      <c r="V4" s="30" t="s">
        <v>55</v>
      </c>
      <c r="W4" s="30" t="s">
        <v>19</v>
      </c>
      <c r="X4" s="30" t="s">
        <v>55</v>
      </c>
      <c r="Y4" s="30" t="s">
        <v>19</v>
      </c>
      <c r="Z4" s="30" t="s">
        <v>55</v>
      </c>
      <c r="AA4" s="30" t="s">
        <v>19</v>
      </c>
      <c r="AB4" s="30" t="s">
        <v>55</v>
      </c>
      <c r="AC4" s="30" t="s">
        <v>19</v>
      </c>
      <c r="AD4" s="30" t="s">
        <v>55</v>
      </c>
      <c r="AE4" s="30" t="s">
        <v>19</v>
      </c>
      <c r="AF4" s="30" t="s">
        <v>55</v>
      </c>
      <c r="AG4" s="30" t="s">
        <v>19</v>
      </c>
      <c r="AH4" s="30" t="s">
        <v>55</v>
      </c>
      <c r="AI4" s="30" t="s">
        <v>19</v>
      </c>
      <c r="AJ4" s="30" t="s">
        <v>55</v>
      </c>
      <c r="AK4" s="30" t="s">
        <v>110</v>
      </c>
      <c r="AL4" s="30" t="s">
        <v>105</v>
      </c>
      <c r="AM4" s="30" t="s">
        <v>119</v>
      </c>
      <c r="AN4" s="30" t="s">
        <v>106</v>
      </c>
    </row>
    <row r="5" spans="2:41" s="15" customFormat="1" ht="6.75" customHeight="1" x14ac:dyDescent="0.25">
      <c r="B5" s="8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2:41" s="15" customFormat="1" ht="12" customHeight="1" x14ac:dyDescent="0.25">
      <c r="B6" s="55" t="s">
        <v>21</v>
      </c>
      <c r="C6" s="31"/>
      <c r="D6" s="32"/>
      <c r="E6" s="33">
        <f t="shared" ref="E6:R6" si="0">+E8+E13+E19+E22+E43+E47+E50</f>
        <v>612527347.60899997</v>
      </c>
      <c r="F6" s="34">
        <f t="shared" si="0"/>
        <v>106987794.31987123</v>
      </c>
      <c r="G6" s="33">
        <f t="shared" si="0"/>
        <v>44917183.941201597</v>
      </c>
      <c r="H6" s="34">
        <f t="shared" si="0"/>
        <v>14177324.282624183</v>
      </c>
      <c r="I6" s="33">
        <f t="shared" si="0"/>
        <v>91624909.452249616</v>
      </c>
      <c r="J6" s="34">
        <f t="shared" si="0"/>
        <v>16037050.249441661</v>
      </c>
      <c r="K6" s="34">
        <f t="shared" si="0"/>
        <v>63519986.423313007</v>
      </c>
      <c r="L6" s="34">
        <f t="shared" si="0"/>
        <v>11320977.970009211</v>
      </c>
      <c r="M6" s="34">
        <f t="shared" si="0"/>
        <v>389338575.73940551</v>
      </c>
      <c r="N6" s="34">
        <f t="shared" si="0"/>
        <v>332881566.34488064</v>
      </c>
      <c r="O6" s="34">
        <f t="shared" si="0"/>
        <v>365542510.94115126</v>
      </c>
      <c r="P6" s="34">
        <f t="shared" si="0"/>
        <v>326143188.33297145</v>
      </c>
      <c r="Q6" s="34">
        <f t="shared" si="0"/>
        <v>319150624.32795984</v>
      </c>
      <c r="R6" s="34">
        <f t="shared" si="0"/>
        <v>361090509.59022909</v>
      </c>
      <c r="S6" s="35">
        <v>141344273.5572646</v>
      </c>
      <c r="T6" s="35">
        <v>75916511.340916947</v>
      </c>
      <c r="U6" s="35">
        <v>310425067.48120964</v>
      </c>
      <c r="V6" s="35">
        <v>637897053.35810959</v>
      </c>
      <c r="W6" s="35">
        <v>1066543578.9628488</v>
      </c>
      <c r="X6" s="35">
        <v>1573283158.18624</v>
      </c>
      <c r="Y6" s="35">
        <v>2011098975.3685329</v>
      </c>
      <c r="Z6" s="35">
        <v>1754949876.5817852</v>
      </c>
      <c r="AA6" s="35">
        <v>4670501624.0165157</v>
      </c>
      <c r="AB6" s="35">
        <v>1587140522.1820722</v>
      </c>
      <c r="AC6" s="35">
        <v>6255393186.920001</v>
      </c>
      <c r="AD6" s="35">
        <v>829665992.53000009</v>
      </c>
      <c r="AE6" s="35">
        <v>9270254104.9199982</v>
      </c>
      <c r="AF6" s="35">
        <v>596300944.90918684</v>
      </c>
      <c r="AG6" s="35">
        <v>2866698984.5539994</v>
      </c>
      <c r="AH6" s="35">
        <v>4026875230.8100004</v>
      </c>
      <c r="AI6" s="35">
        <v>2018329361.3100002</v>
      </c>
      <c r="AJ6" s="35">
        <v>23912465687.417332</v>
      </c>
      <c r="AK6" s="35">
        <v>181412945.46000004</v>
      </c>
      <c r="AL6" s="35">
        <v>181412945.45994121</v>
      </c>
      <c r="AM6" s="35">
        <v>18923950.199999999</v>
      </c>
      <c r="AN6" s="35">
        <v>18923950.195215531</v>
      </c>
      <c r="AO6" s="16"/>
    </row>
    <row r="7" spans="2:41" s="15" customFormat="1" ht="6.75" customHeight="1" outlineLevel="1" x14ac:dyDescent="0.25">
      <c r="B7" s="17"/>
      <c r="C7" s="31"/>
      <c r="D7" s="32"/>
      <c r="E7" s="36"/>
      <c r="F7" s="36"/>
      <c r="G7" s="36"/>
      <c r="H7" s="36"/>
      <c r="I7" s="36"/>
      <c r="J7" s="36"/>
      <c r="K7" s="37"/>
      <c r="L7" s="37"/>
      <c r="M7" s="37"/>
      <c r="N7" s="37"/>
      <c r="O7" s="34"/>
      <c r="P7" s="34"/>
      <c r="Q7" s="34"/>
      <c r="R7" s="34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16"/>
    </row>
    <row r="8" spans="2:41" s="19" customFormat="1" ht="12" customHeight="1" outlineLevel="1" x14ac:dyDescent="0.25">
      <c r="B8" s="18"/>
      <c r="C8" s="38" t="s">
        <v>22</v>
      </c>
      <c r="D8" s="39"/>
      <c r="E8" s="33">
        <f>SUM(E9:E12)</f>
        <v>6231056.54</v>
      </c>
      <c r="F8" s="33">
        <f>SUM(F9:F10)</f>
        <v>5842286.7999999998</v>
      </c>
      <c r="G8" s="33">
        <f>SUM(G9:G12)</f>
        <v>6897379.6199515862</v>
      </c>
      <c r="H8" s="33">
        <f>SUM(H9:H10)</f>
        <v>5942726.1637677411</v>
      </c>
      <c r="I8" s="33">
        <f>SUM(I9:I12)</f>
        <v>8106213.1912896242</v>
      </c>
      <c r="J8" s="33">
        <f t="shared" ref="J8:P8" si="1">SUM(J9:J11)</f>
        <v>6294648.5252574505</v>
      </c>
      <c r="K8" s="33">
        <f t="shared" si="1"/>
        <v>9312677.1873963438</v>
      </c>
      <c r="L8" s="33">
        <f t="shared" si="1"/>
        <v>5907566.5933492128</v>
      </c>
      <c r="M8" s="33">
        <f t="shared" si="1"/>
        <v>12298858.67</v>
      </c>
      <c r="N8" s="33">
        <f t="shared" si="1"/>
        <v>7229654.1534111574</v>
      </c>
      <c r="O8" s="34">
        <f t="shared" si="1"/>
        <v>15682445.815277219</v>
      </c>
      <c r="P8" s="34">
        <f t="shared" si="1"/>
        <v>4573716.3136977637</v>
      </c>
      <c r="Q8" s="34">
        <f>SUM(Q9:Q11)</f>
        <v>19282345.039148867</v>
      </c>
      <c r="R8" s="34">
        <f>SUM(R9:R11)</f>
        <v>3892368.6385307778</v>
      </c>
      <c r="S8" s="35">
        <v>19441914.977264605</v>
      </c>
      <c r="T8" s="35">
        <v>771532.37645965733</v>
      </c>
      <c r="U8" s="35">
        <v>2477189.4978431496</v>
      </c>
      <c r="V8" s="35">
        <v>9521.3337191656119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16"/>
    </row>
    <row r="9" spans="2:41" s="19" customFormat="1" ht="12" customHeight="1" outlineLevel="2" x14ac:dyDescent="0.25">
      <c r="B9" s="18"/>
      <c r="C9" s="38"/>
      <c r="D9" s="40" t="s">
        <v>74</v>
      </c>
      <c r="E9" s="41">
        <v>2340187.96</v>
      </c>
      <c r="F9" s="41">
        <v>512709.63</v>
      </c>
      <c r="G9" s="41">
        <v>2719141.873323082</v>
      </c>
      <c r="H9" s="41">
        <v>505871.00802792667</v>
      </c>
      <c r="I9" s="41">
        <v>2986523.1511388938</v>
      </c>
      <c r="J9" s="41">
        <v>497321.26550649072</v>
      </c>
      <c r="K9" s="41">
        <v>3303092.6999900416</v>
      </c>
      <c r="L9" s="41">
        <v>483908.54388427502</v>
      </c>
      <c r="M9" s="41">
        <v>6048160.1699999999</v>
      </c>
      <c r="N9" s="41">
        <v>482358.93836470629</v>
      </c>
      <c r="O9" s="36">
        <v>7524669.1418904355</v>
      </c>
      <c r="P9" s="36">
        <v>417630.82643747237</v>
      </c>
      <c r="Q9" s="36">
        <v>9638226.7068515252</v>
      </c>
      <c r="R9" s="36">
        <v>340563.81810327549</v>
      </c>
      <c r="S9" s="42">
        <v>12196531.896477535</v>
      </c>
      <c r="T9" s="42">
        <v>186363.5353018915</v>
      </c>
      <c r="U9" s="42">
        <v>2477189.4978431496</v>
      </c>
      <c r="V9" s="42">
        <v>9521.3337191656119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16"/>
    </row>
    <row r="10" spans="2:41" s="19" customFormat="1" ht="12" customHeight="1" outlineLevel="2" x14ac:dyDescent="0.25">
      <c r="B10" s="18"/>
      <c r="C10" s="38"/>
      <c r="D10" s="40" t="s">
        <v>23</v>
      </c>
      <c r="E10" s="41">
        <v>3890868.58</v>
      </c>
      <c r="F10" s="41">
        <v>5329577.17</v>
      </c>
      <c r="G10" s="41">
        <v>4178237.7466285042</v>
      </c>
      <c r="H10" s="41">
        <v>5436855.155739814</v>
      </c>
      <c r="I10" s="41">
        <v>4671541.6901507312</v>
      </c>
      <c r="J10" s="41">
        <v>5138707.7013469534</v>
      </c>
      <c r="K10" s="41">
        <v>5338124.03</v>
      </c>
      <c r="L10" s="41">
        <v>4543769.6570552262</v>
      </c>
      <c r="M10" s="41">
        <v>5476083.2599999998</v>
      </c>
      <c r="N10" s="41">
        <v>5820683.8986516213</v>
      </c>
      <c r="O10" s="36">
        <v>7118990.3544647601</v>
      </c>
      <c r="P10" s="36">
        <v>3530024.35781834</v>
      </c>
      <c r="Q10" s="36">
        <v>8300779.6313598733</v>
      </c>
      <c r="R10" s="36">
        <v>3157832.5113739823</v>
      </c>
      <c r="S10" s="42">
        <v>6835759.1894791229</v>
      </c>
      <c r="T10" s="42">
        <v>567730.22582980583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16"/>
    </row>
    <row r="11" spans="2:41" s="19" customFormat="1" ht="12" customHeight="1" outlineLevel="2" x14ac:dyDescent="0.25">
      <c r="B11" s="18"/>
      <c r="C11" s="38"/>
      <c r="D11" s="40" t="s">
        <v>57</v>
      </c>
      <c r="E11" s="41"/>
      <c r="F11" s="41"/>
      <c r="G11" s="41"/>
      <c r="H11" s="41"/>
      <c r="I11" s="41">
        <v>448148.35</v>
      </c>
      <c r="J11" s="41">
        <v>658619.55840400595</v>
      </c>
      <c r="K11" s="41">
        <v>671460.45740630059</v>
      </c>
      <c r="L11" s="41">
        <v>879888.39240971231</v>
      </c>
      <c r="M11" s="41">
        <v>774615.24</v>
      </c>
      <c r="N11" s="41">
        <v>926611.31639482977</v>
      </c>
      <c r="O11" s="36">
        <v>1038786.3189220234</v>
      </c>
      <c r="P11" s="36">
        <v>626061.12944195105</v>
      </c>
      <c r="Q11" s="36">
        <v>1343338.7009374667</v>
      </c>
      <c r="R11" s="36">
        <v>393972.30905351951</v>
      </c>
      <c r="S11" s="42">
        <v>409623.89130794769</v>
      </c>
      <c r="T11" s="42">
        <v>17438.615327959989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16"/>
    </row>
    <row r="12" spans="2:41" s="15" customFormat="1" ht="6.75" customHeight="1" outlineLevel="1" x14ac:dyDescent="0.25">
      <c r="B12" s="20"/>
      <c r="C12" s="31"/>
      <c r="D12" s="32"/>
      <c r="E12" s="36"/>
      <c r="F12" s="36"/>
      <c r="G12" s="36"/>
      <c r="H12" s="36"/>
      <c r="I12" s="36"/>
      <c r="J12" s="36"/>
      <c r="K12" s="37"/>
      <c r="L12" s="37"/>
      <c r="M12" s="37"/>
      <c r="N12" s="37"/>
      <c r="O12" s="34"/>
      <c r="P12" s="34"/>
      <c r="Q12" s="3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16"/>
    </row>
    <row r="13" spans="2:41" s="19" customFormat="1" ht="12" customHeight="1" outlineLevel="1" x14ac:dyDescent="0.25">
      <c r="B13" s="18"/>
      <c r="C13" s="38" t="s">
        <v>24</v>
      </c>
      <c r="D13" s="39"/>
      <c r="E13" s="33">
        <f t="shared" ref="E13:R13" si="2">SUM(E14:E17)</f>
        <v>3198829.93</v>
      </c>
      <c r="F13" s="33">
        <f t="shared" si="2"/>
        <v>11128986.259871231</v>
      </c>
      <c r="G13" s="33">
        <f t="shared" si="2"/>
        <v>2279883.2112500002</v>
      </c>
      <c r="H13" s="33">
        <f t="shared" si="2"/>
        <v>345836.43274999992</v>
      </c>
      <c r="I13" s="33">
        <f t="shared" si="2"/>
        <v>644598.16096000001</v>
      </c>
      <c r="J13" s="33">
        <f t="shared" si="2"/>
        <v>218924.1605</v>
      </c>
      <c r="K13" s="33">
        <f t="shared" si="2"/>
        <v>654893.88</v>
      </c>
      <c r="L13" s="33">
        <f t="shared" si="2"/>
        <v>193070.33666</v>
      </c>
      <c r="M13" s="33">
        <f t="shared" si="2"/>
        <v>946509.63</v>
      </c>
      <c r="N13" s="33">
        <f t="shared" si="2"/>
        <v>171724.43177999998</v>
      </c>
      <c r="O13" s="34">
        <f t="shared" si="2"/>
        <v>688785.68</v>
      </c>
      <c r="P13" s="34">
        <f t="shared" si="2"/>
        <v>62476.994019999998</v>
      </c>
      <c r="Q13" s="34">
        <f t="shared" si="2"/>
        <v>130505.67000000001</v>
      </c>
      <c r="R13" s="34">
        <f t="shared" si="2"/>
        <v>11869.7857</v>
      </c>
      <c r="S13" s="35">
        <v>14188759.120000001</v>
      </c>
      <c r="T13" s="35">
        <v>8143446.8887363952</v>
      </c>
      <c r="U13" s="35">
        <v>28100297.450000003</v>
      </c>
      <c r="V13" s="35">
        <v>14324443.794390405</v>
      </c>
      <c r="W13" s="35">
        <v>48226553.095759995</v>
      </c>
      <c r="X13" s="35">
        <v>19771996.656239998</v>
      </c>
      <c r="Y13" s="35">
        <v>73892378.510215655</v>
      </c>
      <c r="Z13" s="35">
        <v>24106088.020795103</v>
      </c>
      <c r="AA13" s="35">
        <v>100687674.2576087</v>
      </c>
      <c r="AB13" s="35">
        <v>26861824.762071945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16"/>
    </row>
    <row r="14" spans="2:41" s="19" customFormat="1" ht="12" customHeight="1" outlineLevel="2" x14ac:dyDescent="0.25">
      <c r="B14" s="18"/>
      <c r="C14" s="38"/>
      <c r="D14" s="40" t="s">
        <v>7</v>
      </c>
      <c r="E14" s="41">
        <v>286508.61</v>
      </c>
      <c r="F14" s="41">
        <v>10838184.939871231</v>
      </c>
      <c r="G14" s="41">
        <v>379725.85125000001</v>
      </c>
      <c r="H14" s="41">
        <v>252879.67274999997</v>
      </c>
      <c r="I14" s="41">
        <v>476263.28096</v>
      </c>
      <c r="J14" s="41">
        <v>222981.6005</v>
      </c>
      <c r="K14" s="41">
        <v>654893.88</v>
      </c>
      <c r="L14" s="41">
        <v>193070.33666</v>
      </c>
      <c r="M14" s="41">
        <v>946509.63</v>
      </c>
      <c r="N14" s="41">
        <v>171724.43177999998</v>
      </c>
      <c r="O14" s="36">
        <v>688785.68</v>
      </c>
      <c r="P14" s="36">
        <v>62476.994019999998</v>
      </c>
      <c r="Q14" s="36">
        <v>130505.67000000001</v>
      </c>
      <c r="R14" s="36">
        <v>11869.7857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16"/>
    </row>
    <row r="15" spans="2:41" s="19" customFormat="1" ht="12" customHeight="1" outlineLevel="2" x14ac:dyDescent="0.25">
      <c r="B15" s="18"/>
      <c r="C15" s="38"/>
      <c r="D15" s="40" t="s">
        <v>17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/>
      <c r="O15" s="36">
        <v>0</v>
      </c>
      <c r="P15" s="36"/>
      <c r="Q15" s="36">
        <v>0</v>
      </c>
      <c r="R15" s="36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16"/>
    </row>
    <row r="16" spans="2:41" s="19" customFormat="1" ht="12" customHeight="1" outlineLevel="2" x14ac:dyDescent="0.25">
      <c r="B16" s="18"/>
      <c r="C16" s="38"/>
      <c r="D16" s="40" t="s">
        <v>0</v>
      </c>
      <c r="E16" s="41">
        <v>336854.74</v>
      </c>
      <c r="F16" s="41">
        <v>35756.76</v>
      </c>
      <c r="G16" s="41">
        <v>708664.77</v>
      </c>
      <c r="H16" s="41">
        <v>36558.230000000003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36">
        <v>0</v>
      </c>
      <c r="P16" s="36">
        <v>0</v>
      </c>
      <c r="Q16" s="36">
        <v>0</v>
      </c>
      <c r="R16" s="36">
        <v>0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16"/>
    </row>
    <row r="17" spans="2:41" s="19" customFormat="1" ht="12" customHeight="1" outlineLevel="2" x14ac:dyDescent="0.25">
      <c r="B17" s="18"/>
      <c r="C17" s="38"/>
      <c r="D17" s="40" t="s">
        <v>25</v>
      </c>
      <c r="E17" s="41">
        <v>2575466.58</v>
      </c>
      <c r="F17" s="41">
        <v>255044.56</v>
      </c>
      <c r="G17" s="41">
        <v>1191492.5900000001</v>
      </c>
      <c r="H17" s="41">
        <v>56398.53</v>
      </c>
      <c r="I17" s="41">
        <v>168334.88</v>
      </c>
      <c r="J17" s="41">
        <v>-4057.44</v>
      </c>
      <c r="K17" s="41">
        <v>0</v>
      </c>
      <c r="L17" s="41">
        <v>0</v>
      </c>
      <c r="M17" s="41">
        <v>0</v>
      </c>
      <c r="N17" s="41">
        <v>0</v>
      </c>
      <c r="O17" s="36">
        <v>0</v>
      </c>
      <c r="P17" s="36">
        <v>0</v>
      </c>
      <c r="Q17" s="36">
        <v>0</v>
      </c>
      <c r="R17" s="36">
        <v>0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16"/>
    </row>
    <row r="18" spans="2:41" s="15" customFormat="1" ht="6.75" customHeight="1" outlineLevel="1" x14ac:dyDescent="0.25">
      <c r="B18" s="20"/>
      <c r="C18" s="31"/>
      <c r="D18" s="32"/>
      <c r="E18" s="36"/>
      <c r="F18" s="36"/>
      <c r="G18" s="36"/>
      <c r="H18" s="36"/>
      <c r="I18" s="36"/>
      <c r="J18" s="36"/>
      <c r="K18" s="37"/>
      <c r="L18" s="37"/>
      <c r="M18" s="37"/>
      <c r="N18" s="37"/>
      <c r="O18" s="34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16"/>
    </row>
    <row r="19" spans="2:41" s="19" customFormat="1" ht="12" customHeight="1" outlineLevel="1" x14ac:dyDescent="0.25">
      <c r="B19" s="18"/>
      <c r="C19" s="38" t="s">
        <v>26</v>
      </c>
      <c r="D19" s="39"/>
      <c r="E19" s="33">
        <f t="shared" ref="E19:P19" si="3">+E20</f>
        <v>898799.14</v>
      </c>
      <c r="F19" s="33">
        <f t="shared" si="3"/>
        <v>188545.22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4">
        <f t="shared" si="3"/>
        <v>0</v>
      </c>
      <c r="P19" s="34">
        <f t="shared" si="3"/>
        <v>0</v>
      </c>
      <c r="Q19" s="34">
        <f>+Q20</f>
        <v>0</v>
      </c>
      <c r="R19" s="34">
        <f>+R20</f>
        <v>0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16"/>
    </row>
    <row r="20" spans="2:41" s="19" customFormat="1" ht="12" customHeight="1" outlineLevel="2" x14ac:dyDescent="0.25">
      <c r="B20" s="18"/>
      <c r="C20" s="38"/>
      <c r="D20" s="39"/>
      <c r="E20" s="41">
        <v>898799.14</v>
      </c>
      <c r="F20" s="41">
        <v>188545.22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36">
        <v>0</v>
      </c>
      <c r="P20" s="36">
        <v>0</v>
      </c>
      <c r="Q20" s="36">
        <v>0</v>
      </c>
      <c r="R20" s="36">
        <v>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16"/>
    </row>
    <row r="21" spans="2:41" s="15" customFormat="1" ht="6.75" customHeight="1" outlineLevel="1" x14ac:dyDescent="0.25">
      <c r="B21" s="20"/>
      <c r="C21" s="31"/>
      <c r="D21" s="32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6"/>
      <c r="P21" s="36"/>
      <c r="Q21" s="36"/>
      <c r="R21" s="36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16"/>
    </row>
    <row r="22" spans="2:41" s="19" customFormat="1" ht="12" customHeight="1" outlineLevel="1" x14ac:dyDescent="0.25">
      <c r="B22" s="18"/>
      <c r="C22" s="38" t="s">
        <v>27</v>
      </c>
      <c r="D22" s="39"/>
      <c r="E22" s="33">
        <f t="shared" ref="E22:R22" si="4">SUM(E23:E38)</f>
        <v>602198661.99899995</v>
      </c>
      <c r="F22" s="33">
        <f t="shared" si="4"/>
        <v>89827976.040000007</v>
      </c>
      <c r="G22" s="33">
        <f t="shared" si="4"/>
        <v>35739921.110000007</v>
      </c>
      <c r="H22" s="33">
        <f t="shared" si="4"/>
        <v>7871363.1999999993</v>
      </c>
      <c r="I22" s="33">
        <f t="shared" si="4"/>
        <v>50014098.100000001</v>
      </c>
      <c r="J22" s="33">
        <f t="shared" si="4"/>
        <v>6922437.5800000001</v>
      </c>
      <c r="K22" s="33">
        <f t="shared" si="4"/>
        <v>53552415.355916664</v>
      </c>
      <c r="L22" s="33">
        <f t="shared" si="4"/>
        <v>5220341.04</v>
      </c>
      <c r="M22" s="33">
        <f t="shared" si="4"/>
        <v>376093207.4394055</v>
      </c>
      <c r="N22" s="33">
        <f t="shared" si="4"/>
        <v>325480187.75968951</v>
      </c>
      <c r="O22" s="34">
        <f t="shared" si="4"/>
        <v>349171279.44587404</v>
      </c>
      <c r="P22" s="34">
        <f t="shared" si="4"/>
        <v>321506995.02525371</v>
      </c>
      <c r="Q22" s="34">
        <f t="shared" si="4"/>
        <v>299737773.61881095</v>
      </c>
      <c r="R22" s="34">
        <f t="shared" si="4"/>
        <v>357186271.16599834</v>
      </c>
      <c r="S22" s="35">
        <v>107713599.45999999</v>
      </c>
      <c r="T22" s="35">
        <v>67001532.075720891</v>
      </c>
      <c r="U22" s="35">
        <v>279847580.5333665</v>
      </c>
      <c r="V22" s="35">
        <v>623563088.23000002</v>
      </c>
      <c r="W22" s="35">
        <v>1018317025.8670888</v>
      </c>
      <c r="X22" s="35">
        <v>1553511161.53</v>
      </c>
      <c r="Y22" s="35">
        <v>1937184693.3683171</v>
      </c>
      <c r="Z22" s="35">
        <v>956248830.06496298</v>
      </c>
      <c r="AA22" s="35">
        <v>4345151449.7589073</v>
      </c>
      <c r="AB22" s="35">
        <v>704957571.10000014</v>
      </c>
      <c r="AC22" s="35">
        <v>5807768186.920001</v>
      </c>
      <c r="AD22" s="35">
        <v>540180529.6400001</v>
      </c>
      <c r="AE22" s="35">
        <v>9046554104.9199982</v>
      </c>
      <c r="AF22" s="35">
        <v>506530441.34918678</v>
      </c>
      <c r="AG22" s="35">
        <v>2866698984.5539994</v>
      </c>
      <c r="AH22" s="35">
        <v>400993171.50999999</v>
      </c>
      <c r="AI22" s="35">
        <v>2018329361.3100002</v>
      </c>
      <c r="AJ22" s="35">
        <v>305034048.45733106</v>
      </c>
      <c r="AK22" s="35">
        <v>181412945.46000004</v>
      </c>
      <c r="AL22" s="35">
        <v>181412945.45994121</v>
      </c>
      <c r="AM22" s="35">
        <v>18923950.199999999</v>
      </c>
      <c r="AN22" s="35">
        <v>18923950.195215531</v>
      </c>
      <c r="AO22" s="16"/>
    </row>
    <row r="23" spans="2:41" s="19" customFormat="1" ht="12" customHeight="1" outlineLevel="2" x14ac:dyDescent="0.25">
      <c r="B23" s="18"/>
      <c r="C23" s="38"/>
      <c r="D23" s="40" t="s">
        <v>28</v>
      </c>
      <c r="E23" s="41">
        <v>291443856.96000004</v>
      </c>
      <c r="F23" s="41">
        <v>36383673.07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36">
        <v>0</v>
      </c>
      <c r="P23" s="36">
        <v>0</v>
      </c>
      <c r="Q23" s="36">
        <v>0</v>
      </c>
      <c r="R23" s="36">
        <v>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16"/>
    </row>
    <row r="24" spans="2:41" s="19" customFormat="1" ht="12" customHeight="1" outlineLevel="2" x14ac:dyDescent="0.25">
      <c r="B24" s="18"/>
      <c r="C24" s="38"/>
      <c r="D24" s="40" t="s">
        <v>29</v>
      </c>
      <c r="E24" s="41">
        <v>4022896.71</v>
      </c>
      <c r="F24" s="41">
        <v>502215.95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36">
        <v>0</v>
      </c>
      <c r="P24" s="36">
        <v>0</v>
      </c>
      <c r="Q24" s="36">
        <v>0</v>
      </c>
      <c r="R24" s="36">
        <v>0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16"/>
    </row>
    <row r="25" spans="2:41" s="19" customFormat="1" ht="12" customHeight="1" outlineLevel="2" x14ac:dyDescent="0.25">
      <c r="B25" s="18"/>
      <c r="C25" s="38"/>
      <c r="D25" s="40" t="s">
        <v>30</v>
      </c>
      <c r="E25" s="41">
        <v>27422648.219999999</v>
      </c>
      <c r="F25" s="41">
        <v>3629508.91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36">
        <v>0</v>
      </c>
      <c r="P25" s="36">
        <v>0</v>
      </c>
      <c r="Q25" s="36">
        <v>0</v>
      </c>
      <c r="R25" s="36">
        <v>0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16"/>
    </row>
    <row r="26" spans="2:41" s="19" customFormat="1" ht="12" customHeight="1" outlineLevel="2" x14ac:dyDescent="0.25">
      <c r="B26" s="18"/>
      <c r="C26" s="38"/>
      <c r="D26" s="40" t="s">
        <v>31</v>
      </c>
      <c r="E26" s="41">
        <v>21164232.209999997</v>
      </c>
      <c r="F26" s="41">
        <v>3458498.25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36">
        <v>0</v>
      </c>
      <c r="P26" s="36">
        <v>0</v>
      </c>
      <c r="Q26" s="36">
        <v>0</v>
      </c>
      <c r="R26" s="36">
        <v>0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16"/>
    </row>
    <row r="27" spans="2:41" s="19" customFormat="1" ht="12" customHeight="1" outlineLevel="2" x14ac:dyDescent="0.25">
      <c r="B27" s="18"/>
      <c r="C27" s="38"/>
      <c r="D27" s="40" t="s">
        <v>3</v>
      </c>
      <c r="E27" s="41">
        <v>21547188.899999999</v>
      </c>
      <c r="F27" s="41">
        <v>2484407.7000000002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36">
        <v>0</v>
      </c>
      <c r="P27" s="36">
        <v>0</v>
      </c>
      <c r="Q27" s="36">
        <v>0</v>
      </c>
      <c r="R27" s="36">
        <v>0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16"/>
    </row>
    <row r="28" spans="2:41" s="19" customFormat="1" ht="12" customHeight="1" outlineLevel="2" x14ac:dyDescent="0.25">
      <c r="B28" s="18"/>
      <c r="C28" s="38"/>
      <c r="D28" s="40" t="s">
        <v>4</v>
      </c>
      <c r="E28" s="41">
        <v>24588039.650000002</v>
      </c>
      <c r="F28" s="41">
        <v>3743972.28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36">
        <v>0</v>
      </c>
      <c r="P28" s="36">
        <v>0</v>
      </c>
      <c r="Q28" s="36">
        <v>0</v>
      </c>
      <c r="R28" s="36">
        <v>0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16"/>
    </row>
    <row r="29" spans="2:41" s="19" customFormat="1" ht="12" customHeight="1" outlineLevel="2" x14ac:dyDescent="0.25">
      <c r="B29" s="18"/>
      <c r="C29" s="38"/>
      <c r="D29" s="40" t="s">
        <v>5</v>
      </c>
      <c r="E29" s="41">
        <v>87763009.370000005</v>
      </c>
      <c r="F29" s="41">
        <v>1422587.82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36">
        <v>0</v>
      </c>
      <c r="P29" s="36">
        <v>0</v>
      </c>
      <c r="Q29" s="36">
        <v>0</v>
      </c>
      <c r="R29" s="36">
        <v>0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16"/>
    </row>
    <row r="30" spans="2:41" s="19" customFormat="1" ht="12" customHeight="1" outlineLevel="2" x14ac:dyDescent="0.25">
      <c r="B30" s="18"/>
      <c r="C30" s="38"/>
      <c r="D30" s="40" t="s">
        <v>1</v>
      </c>
      <c r="E30" s="41">
        <v>1133916.83</v>
      </c>
      <c r="F30" s="41">
        <v>68035.009999999995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36"/>
      <c r="P30" s="36"/>
      <c r="Q30" s="36"/>
      <c r="R30" s="36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16"/>
    </row>
    <row r="31" spans="2:41" s="19" customFormat="1" ht="12" customHeight="1" outlineLevel="2" x14ac:dyDescent="0.25">
      <c r="B31" s="18"/>
      <c r="C31" s="38"/>
      <c r="D31" s="40" t="s">
        <v>32</v>
      </c>
      <c r="E31" s="41">
        <v>1269615.96</v>
      </c>
      <c r="F31" s="41">
        <v>437270.51</v>
      </c>
      <c r="G31" s="41">
        <v>1269615.96</v>
      </c>
      <c r="H31" s="41">
        <v>326179.11</v>
      </c>
      <c r="I31" s="41">
        <v>1269615.96</v>
      </c>
      <c r="J31" s="41">
        <v>215741.9</v>
      </c>
      <c r="K31" s="41">
        <v>1192032.7259166667</v>
      </c>
      <c r="L31" s="41">
        <v>104833.51</v>
      </c>
      <c r="M31" s="41">
        <v>513610.13</v>
      </c>
      <c r="N31" s="41">
        <v>21322.75</v>
      </c>
      <c r="O31" s="36">
        <v>59517.42</v>
      </c>
      <c r="P31" s="36">
        <v>2924.39</v>
      </c>
      <c r="Q31" s="36">
        <v>5310</v>
      </c>
      <c r="R31" s="36">
        <v>794.27</v>
      </c>
      <c r="S31" s="42">
        <v>6195</v>
      </c>
      <c r="T31" s="42"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16"/>
    </row>
    <row r="32" spans="2:41" s="19" customFormat="1" ht="12" customHeight="1" outlineLevel="2" x14ac:dyDescent="0.25">
      <c r="B32" s="18"/>
      <c r="C32" s="38"/>
      <c r="D32" s="40" t="s">
        <v>78</v>
      </c>
      <c r="E32" s="41"/>
      <c r="F32" s="41"/>
      <c r="G32" s="41"/>
      <c r="H32" s="41"/>
      <c r="I32" s="41"/>
      <c r="J32" s="41"/>
      <c r="K32" s="41"/>
      <c r="L32" s="41"/>
      <c r="M32" s="41">
        <v>331444793.86940551</v>
      </c>
      <c r="N32" s="41">
        <v>320314060.05968952</v>
      </c>
      <c r="O32" s="36">
        <v>331444793.86587399</v>
      </c>
      <c r="P32" s="36">
        <v>300953430.8552537</v>
      </c>
      <c r="Q32" s="36">
        <v>276203994.87881094</v>
      </c>
      <c r="R32" s="36">
        <v>236665668.72819003</v>
      </c>
      <c r="S32" s="42">
        <v>77966219.159999996</v>
      </c>
      <c r="T32" s="42">
        <v>62350041.695720889</v>
      </c>
      <c r="U32" s="42">
        <v>155932438.31988233</v>
      </c>
      <c r="V32" s="42">
        <v>114841924.09</v>
      </c>
      <c r="W32" s="42">
        <v>155932438.31988233</v>
      </c>
      <c r="X32" s="42">
        <v>105091109.31000002</v>
      </c>
      <c r="Y32" s="42">
        <v>155932438.3197059</v>
      </c>
      <c r="Z32" s="42">
        <v>96259897.845713407</v>
      </c>
      <c r="AA32" s="42">
        <v>155932438.31994116</v>
      </c>
      <c r="AB32" s="42">
        <v>86872581.799999997</v>
      </c>
      <c r="AC32" s="42">
        <v>155932438.31999999</v>
      </c>
      <c r="AD32" s="42">
        <v>77570527.260000005</v>
      </c>
      <c r="AE32" s="42">
        <v>155932438.31999999</v>
      </c>
      <c r="AF32" s="42">
        <v>68510444.76918672</v>
      </c>
      <c r="AG32" s="42">
        <v>155932438.31999999</v>
      </c>
      <c r="AH32" s="42">
        <v>60069633.559999995</v>
      </c>
      <c r="AI32" s="42">
        <v>155932438.31999999</v>
      </c>
      <c r="AJ32" s="42">
        <v>50444143.17733103</v>
      </c>
      <c r="AK32" s="42">
        <v>12994369.859999999</v>
      </c>
      <c r="AL32" s="42">
        <v>12994369.859941177</v>
      </c>
      <c r="AM32" s="42">
        <v>3742933.64</v>
      </c>
      <c r="AN32" s="42">
        <v>3742933.6352155311</v>
      </c>
      <c r="AO32" s="16"/>
    </row>
    <row r="33" spans="2:41" s="19" customFormat="1" ht="12" customHeight="1" outlineLevel="2" x14ac:dyDescent="0.25">
      <c r="B33" s="18"/>
      <c r="C33" s="38"/>
      <c r="D33" s="40" t="s">
        <v>80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36"/>
      <c r="P33" s="36"/>
      <c r="Q33" s="36"/>
      <c r="R33" s="36"/>
      <c r="S33" s="42">
        <v>0</v>
      </c>
      <c r="T33" s="42">
        <v>0</v>
      </c>
      <c r="U33" s="42">
        <v>98708572.563484177</v>
      </c>
      <c r="V33" s="42">
        <v>35554912.299999997</v>
      </c>
      <c r="W33" s="42">
        <v>98708572.566968367</v>
      </c>
      <c r="X33" s="42">
        <v>21460544.959999997</v>
      </c>
      <c r="Y33" s="42">
        <v>99540052.737420946</v>
      </c>
      <c r="Z33" s="42">
        <v>7625685.0092495652</v>
      </c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16"/>
    </row>
    <row r="34" spans="2:41" s="19" customFormat="1" ht="12" customHeight="1" outlineLevel="2" x14ac:dyDescent="0.25">
      <c r="B34" s="18"/>
      <c r="C34" s="38"/>
      <c r="D34" s="40" t="s">
        <v>76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6">
        <v>0</v>
      </c>
      <c r="P34" s="36">
        <v>15837842.470000016</v>
      </c>
      <c r="Q34" s="36">
        <v>0</v>
      </c>
      <c r="R34" s="36">
        <v>115818931.64780834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16"/>
    </row>
    <row r="35" spans="2:41" s="19" customFormat="1" ht="12" customHeight="1" outlineLevel="2" x14ac:dyDescent="0.25">
      <c r="B35" s="18"/>
      <c r="C35" s="38"/>
      <c r="D35" s="40" t="s">
        <v>58</v>
      </c>
      <c r="E35" s="41">
        <v>34830110.869999997</v>
      </c>
      <c r="F35" s="41">
        <v>9354147.9199999999</v>
      </c>
      <c r="G35" s="41">
        <v>34470305.150000006</v>
      </c>
      <c r="H35" s="41">
        <v>7545184.0899999989</v>
      </c>
      <c r="I35" s="41">
        <v>48744482.140000001</v>
      </c>
      <c r="J35" s="41">
        <v>6706695.6799999997</v>
      </c>
      <c r="K35" s="41">
        <v>52360382.629999995</v>
      </c>
      <c r="L35" s="41">
        <v>5115507.53</v>
      </c>
      <c r="M35" s="41">
        <v>44134803.440000005</v>
      </c>
      <c r="N35" s="41">
        <v>5144804.95</v>
      </c>
      <c r="O35" s="36">
        <v>17666968.16</v>
      </c>
      <c r="P35" s="36">
        <v>4712797.3099999996</v>
      </c>
      <c r="Q35" s="36">
        <v>23528468.740000002</v>
      </c>
      <c r="R35" s="36">
        <v>4700876.5199999996</v>
      </c>
      <c r="S35" s="42">
        <v>29741185.299999993</v>
      </c>
      <c r="T35" s="42">
        <v>4651490.3800000008</v>
      </c>
      <c r="U35" s="42">
        <v>25206569.649999995</v>
      </c>
      <c r="V35" s="42">
        <v>5721010.1499999762</v>
      </c>
      <c r="W35" s="42">
        <v>102410114.48000002</v>
      </c>
      <c r="X35" s="42">
        <v>185351706.03999996</v>
      </c>
      <c r="Y35" s="42">
        <v>878193121.70999992</v>
      </c>
      <c r="Z35" s="42">
        <v>281725829.80000007</v>
      </c>
      <c r="AA35" s="42">
        <v>1016559761.5500002</v>
      </c>
      <c r="AB35" s="42">
        <v>286165598.49000007</v>
      </c>
      <c r="AC35" s="42">
        <v>1160419495.2700007</v>
      </c>
      <c r="AD35" s="42">
        <v>375974493.1400001</v>
      </c>
      <c r="AE35" s="42">
        <v>1357690406.7099988</v>
      </c>
      <c r="AF35" s="42">
        <v>433538014.73000002</v>
      </c>
      <c r="AG35" s="42">
        <v>1588498060.1040001</v>
      </c>
      <c r="AH35" s="42">
        <v>340189982.10000002</v>
      </c>
      <c r="AI35" s="42">
        <v>1856925114.9500003</v>
      </c>
      <c r="AJ35" s="42">
        <v>254211526.78</v>
      </c>
      <c r="AK35" s="42">
        <v>168418575.60000002</v>
      </c>
      <c r="AL35" s="42">
        <v>168418575.60000002</v>
      </c>
      <c r="AM35" s="42">
        <v>15181016.560000001</v>
      </c>
      <c r="AN35" s="42">
        <v>15181016.559999999</v>
      </c>
      <c r="AO35" s="16"/>
    </row>
    <row r="36" spans="2:41" s="19" customFormat="1" ht="12" customHeight="1" outlineLevel="2" x14ac:dyDescent="0.25">
      <c r="B36" s="18"/>
      <c r="C36" s="38"/>
      <c r="D36" s="40" t="s">
        <v>33</v>
      </c>
      <c r="E36" s="41">
        <v>33053801.108999997</v>
      </c>
      <c r="F36" s="41">
        <v>6386578.7400000002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/>
      <c r="N36" s="41"/>
      <c r="O36" s="34"/>
      <c r="P36" s="34"/>
      <c r="Q36" s="34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16"/>
    </row>
    <row r="37" spans="2:41" s="19" customFormat="1" ht="12" customHeight="1" outlineLevel="2" x14ac:dyDescent="0.25">
      <c r="B37" s="18"/>
      <c r="C37" s="38"/>
      <c r="D37" s="40" t="s">
        <v>34</v>
      </c>
      <c r="E37" s="41">
        <v>44733973.989999995</v>
      </c>
      <c r="F37" s="41">
        <v>9923986.9900000021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34">
        <v>0</v>
      </c>
      <c r="P37" s="34">
        <v>0</v>
      </c>
      <c r="Q37" s="34">
        <v>0</v>
      </c>
      <c r="R37" s="34">
        <v>0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16"/>
    </row>
    <row r="38" spans="2:41" s="19" customFormat="1" ht="12" customHeight="1" outlineLevel="2" x14ac:dyDescent="0.25">
      <c r="B38" s="18"/>
      <c r="C38" s="38"/>
      <c r="D38" s="40" t="s">
        <v>35</v>
      </c>
      <c r="E38" s="41">
        <v>9225371.2200000007</v>
      </c>
      <c r="F38" s="41">
        <v>12033092.890000001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34">
        <v>0</v>
      </c>
      <c r="P38" s="34">
        <v>0</v>
      </c>
      <c r="Q38" s="34">
        <v>0</v>
      </c>
      <c r="R38" s="34">
        <v>0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16"/>
    </row>
    <row r="39" spans="2:41" s="19" customFormat="1" ht="12" customHeight="1" outlineLevel="2" x14ac:dyDescent="0.25">
      <c r="B39" s="18"/>
      <c r="C39" s="38"/>
      <c r="D39" s="40" t="s">
        <v>84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34"/>
      <c r="P39" s="34"/>
      <c r="Q39" s="34"/>
      <c r="R39" s="34"/>
      <c r="S39" s="35"/>
      <c r="T39" s="35"/>
      <c r="U39" s="35">
        <v>0</v>
      </c>
      <c r="V39" s="42">
        <v>467445241.69</v>
      </c>
      <c r="W39" s="35">
        <v>661265900.50023806</v>
      </c>
      <c r="X39" s="42">
        <v>1241607801.22</v>
      </c>
      <c r="Y39" s="42">
        <v>793519080.60119045</v>
      </c>
      <c r="Z39" s="42">
        <v>570637417.40999997</v>
      </c>
      <c r="AA39" s="42">
        <v>3167659249.8889656</v>
      </c>
      <c r="AB39" s="42">
        <v>331919390.81</v>
      </c>
      <c r="AC39" s="42">
        <v>4488370925.7799997</v>
      </c>
      <c r="AD39" s="42">
        <v>85780712.430000007</v>
      </c>
      <c r="AE39" s="42">
        <v>7529599546.5699997</v>
      </c>
      <c r="AF39" s="42">
        <v>3913570.81</v>
      </c>
      <c r="AG39" s="42">
        <v>1117063102.4799995</v>
      </c>
      <c r="AH39" s="42">
        <v>88752.960000000006</v>
      </c>
      <c r="AI39" s="42"/>
      <c r="AJ39" s="42"/>
      <c r="AK39" s="42"/>
      <c r="AL39" s="42"/>
      <c r="AM39" s="42"/>
      <c r="AN39" s="42"/>
      <c r="AO39" s="16"/>
    </row>
    <row r="40" spans="2:41" s="19" customFormat="1" ht="12" customHeight="1" outlineLevel="2" x14ac:dyDescent="0.25">
      <c r="B40" s="18"/>
      <c r="C40" s="38"/>
      <c r="D40" s="43" t="s">
        <v>85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34"/>
      <c r="P40" s="34"/>
      <c r="Q40" s="34"/>
      <c r="R40" s="34"/>
      <c r="S40" s="35"/>
      <c r="T40" s="35"/>
      <c r="U40" s="35"/>
      <c r="V40" s="42"/>
      <c r="W40" s="35">
        <v>0</v>
      </c>
      <c r="X40" s="42">
        <v>0</v>
      </c>
      <c r="Y40" s="42">
        <v>10000000</v>
      </c>
      <c r="Z40" s="42">
        <v>0</v>
      </c>
      <c r="AA40" s="42">
        <v>5000000</v>
      </c>
      <c r="AB40" s="42">
        <v>0</v>
      </c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16"/>
    </row>
    <row r="41" spans="2:41" s="19" customFormat="1" ht="12" customHeight="1" outlineLevel="2" x14ac:dyDescent="0.25">
      <c r="B41" s="18"/>
      <c r="C41" s="38"/>
      <c r="D41" s="43" t="s">
        <v>92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34"/>
      <c r="P41" s="34"/>
      <c r="Q41" s="34"/>
      <c r="R41" s="34"/>
      <c r="S41" s="35"/>
      <c r="T41" s="35"/>
      <c r="U41" s="35"/>
      <c r="V41" s="42"/>
      <c r="W41" s="35"/>
      <c r="X41" s="42"/>
      <c r="Y41" s="42"/>
      <c r="Z41" s="42"/>
      <c r="AA41" s="42"/>
      <c r="AB41" s="42"/>
      <c r="AC41" s="42">
        <v>3045327.55</v>
      </c>
      <c r="AD41" s="42">
        <v>854796.81</v>
      </c>
      <c r="AE41" s="42">
        <v>3331713.3200000003</v>
      </c>
      <c r="AF41" s="42">
        <v>568411.04</v>
      </c>
      <c r="AG41" s="42">
        <v>5205383.6500000004</v>
      </c>
      <c r="AH41" s="42">
        <v>644802.8899999999</v>
      </c>
      <c r="AI41" s="42">
        <v>5471808.04</v>
      </c>
      <c r="AJ41" s="42">
        <v>378378.5</v>
      </c>
      <c r="AK41" s="42">
        <v>0</v>
      </c>
      <c r="AL41" s="42">
        <v>0</v>
      </c>
      <c r="AM41" s="42">
        <v>0</v>
      </c>
      <c r="AN41" s="42">
        <v>0</v>
      </c>
      <c r="AO41" s="16"/>
    </row>
    <row r="42" spans="2:41" s="19" customFormat="1" ht="12" customHeight="1" outlineLevel="1" x14ac:dyDescent="0.25">
      <c r="B42" s="20"/>
      <c r="C42" s="31"/>
      <c r="D42" s="32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4"/>
      <c r="P42" s="34"/>
      <c r="Q42" s="34"/>
      <c r="R42" s="3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16"/>
    </row>
    <row r="43" spans="2:41" s="19" customFormat="1" ht="12" customHeight="1" outlineLevel="2" x14ac:dyDescent="0.25">
      <c r="B43" s="18"/>
      <c r="C43" s="38" t="s">
        <v>36</v>
      </c>
      <c r="D43" s="39"/>
      <c r="E43" s="33">
        <f>SUM(E44)</f>
        <v>0</v>
      </c>
      <c r="F43" s="33">
        <f>SUM(F44:F45)</f>
        <v>0</v>
      </c>
      <c r="G43" s="33">
        <f>SUM(G44)</f>
        <v>0</v>
      </c>
      <c r="H43" s="33">
        <f t="shared" ref="H43:N43" si="5">SUM(H44:H45)</f>
        <v>17398.486106442288</v>
      </c>
      <c r="I43" s="33">
        <f t="shared" si="5"/>
        <v>32860000</v>
      </c>
      <c r="J43" s="33">
        <f t="shared" si="5"/>
        <v>2601039.9836842106</v>
      </c>
      <c r="K43" s="33">
        <f t="shared" si="5"/>
        <v>0</v>
      </c>
      <c r="L43" s="33">
        <f t="shared" si="5"/>
        <v>0</v>
      </c>
      <c r="M43" s="33">
        <f t="shared" si="5"/>
        <v>0</v>
      </c>
      <c r="N43" s="33">
        <f t="shared" si="5"/>
        <v>0</v>
      </c>
      <c r="O43" s="34">
        <f t="shared" ref="O43:R43" si="6">SUM(O44:O45)</f>
        <v>0</v>
      </c>
      <c r="P43" s="34">
        <f t="shared" si="6"/>
        <v>0</v>
      </c>
      <c r="Q43" s="34">
        <f t="shared" si="6"/>
        <v>0</v>
      </c>
      <c r="R43" s="34">
        <f t="shared" si="6"/>
        <v>0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16"/>
    </row>
    <row r="44" spans="2:41" s="19" customFormat="1" ht="12" customHeight="1" outlineLevel="2" x14ac:dyDescent="0.25">
      <c r="B44" s="18"/>
      <c r="C44" s="38"/>
      <c r="D44" s="40" t="s">
        <v>2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34">
        <v>0</v>
      </c>
      <c r="P44" s="34">
        <v>0</v>
      </c>
      <c r="Q44" s="34">
        <v>0</v>
      </c>
      <c r="R44" s="34">
        <v>0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16"/>
    </row>
    <row r="45" spans="2:41" s="19" customFormat="1" ht="12" customHeight="1" outlineLevel="2" x14ac:dyDescent="0.25">
      <c r="B45" s="18"/>
      <c r="C45" s="38"/>
      <c r="D45" s="40" t="s">
        <v>53</v>
      </c>
      <c r="E45" s="41">
        <v>0</v>
      </c>
      <c r="F45" s="41">
        <v>0</v>
      </c>
      <c r="G45" s="41">
        <v>0</v>
      </c>
      <c r="H45" s="41">
        <v>17398.486106442288</v>
      </c>
      <c r="I45" s="41">
        <v>32860000</v>
      </c>
      <c r="J45" s="41">
        <v>2601039.9836842106</v>
      </c>
      <c r="K45" s="41">
        <v>0</v>
      </c>
      <c r="L45" s="41">
        <v>0</v>
      </c>
      <c r="M45" s="41">
        <v>0</v>
      </c>
      <c r="N45" s="41">
        <v>0</v>
      </c>
      <c r="O45" s="34">
        <v>0</v>
      </c>
      <c r="P45" s="34">
        <v>0</v>
      </c>
      <c r="Q45" s="34">
        <v>0</v>
      </c>
      <c r="R45" s="34">
        <v>0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16"/>
    </row>
    <row r="46" spans="2:41" s="19" customFormat="1" ht="12" customHeight="1" outlineLevel="1" x14ac:dyDescent="0.25">
      <c r="B46" s="20"/>
      <c r="C46" s="31"/>
      <c r="D46" s="32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4"/>
      <c r="P46" s="34"/>
      <c r="Q46" s="34"/>
      <c r="R46" s="3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16"/>
    </row>
    <row r="47" spans="2:41" s="19" customFormat="1" ht="12" customHeight="1" outlineLevel="2" x14ac:dyDescent="0.25">
      <c r="B47" s="18"/>
      <c r="C47" s="38" t="s">
        <v>37</v>
      </c>
      <c r="D47" s="39"/>
      <c r="E47" s="33">
        <f t="shared" ref="E47:F47" si="7">SUM(E48)</f>
        <v>0</v>
      </c>
      <c r="F47" s="33">
        <f t="shared" si="7"/>
        <v>0</v>
      </c>
      <c r="G47" s="33">
        <f t="shared" ref="G47:P47" si="8">SUM(G48)</f>
        <v>0</v>
      </c>
      <c r="H47" s="33">
        <f t="shared" si="8"/>
        <v>0</v>
      </c>
      <c r="I47" s="33">
        <f t="shared" si="8"/>
        <v>0</v>
      </c>
      <c r="J47" s="33">
        <f t="shared" si="8"/>
        <v>0</v>
      </c>
      <c r="K47" s="33">
        <f t="shared" si="8"/>
        <v>0</v>
      </c>
      <c r="L47" s="33">
        <f t="shared" si="8"/>
        <v>0</v>
      </c>
      <c r="M47" s="33">
        <f t="shared" si="8"/>
        <v>0</v>
      </c>
      <c r="N47" s="33">
        <f t="shared" si="8"/>
        <v>0</v>
      </c>
      <c r="O47" s="34">
        <f t="shared" si="8"/>
        <v>0</v>
      </c>
      <c r="P47" s="34">
        <f t="shared" si="8"/>
        <v>0</v>
      </c>
      <c r="Q47" s="34">
        <f>SUM(Q48)</f>
        <v>0</v>
      </c>
      <c r="R47" s="34">
        <f>SUM(R48)</f>
        <v>0</v>
      </c>
      <c r="S47" s="35"/>
      <c r="T47" s="35"/>
      <c r="U47" s="35"/>
      <c r="V47" s="35"/>
      <c r="W47" s="35"/>
      <c r="X47" s="35"/>
      <c r="Y47" s="35">
        <v>21903.49</v>
      </c>
      <c r="Z47" s="35">
        <v>875.56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16"/>
    </row>
    <row r="48" spans="2:41" s="19" customFormat="1" ht="12" customHeight="1" outlineLevel="1" x14ac:dyDescent="0.25">
      <c r="B48" s="20"/>
      <c r="C48" s="31"/>
      <c r="D48" s="44" t="s">
        <v>38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7">
        <v>0</v>
      </c>
      <c r="L48" s="37">
        <v>0</v>
      </c>
      <c r="M48" s="37">
        <v>0</v>
      </c>
      <c r="N48" s="37">
        <v>0</v>
      </c>
      <c r="O48" s="34">
        <v>0</v>
      </c>
      <c r="P48" s="34">
        <v>0</v>
      </c>
      <c r="Q48" s="34">
        <v>0</v>
      </c>
      <c r="R48" s="34">
        <v>0</v>
      </c>
      <c r="S48" s="35"/>
      <c r="T48" s="35"/>
      <c r="U48" s="35"/>
      <c r="V48" s="35"/>
      <c r="W48" s="35"/>
      <c r="X48" s="35"/>
      <c r="Y48" s="42">
        <v>21903.49</v>
      </c>
      <c r="Z48" s="42">
        <v>875.56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16"/>
    </row>
    <row r="49" spans="2:41" s="19" customFormat="1" ht="12" customHeight="1" outlineLevel="1" x14ac:dyDescent="0.25">
      <c r="B49" s="20"/>
      <c r="C49" s="31"/>
      <c r="D49" s="32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16"/>
    </row>
    <row r="50" spans="2:41" s="19" customFormat="1" ht="12" customHeight="1" outlineLevel="2" x14ac:dyDescent="0.25">
      <c r="B50" s="18"/>
      <c r="C50" s="38" t="s">
        <v>96</v>
      </c>
      <c r="D50" s="39"/>
      <c r="E50" s="33"/>
      <c r="F50" s="33"/>
      <c r="G50" s="33"/>
      <c r="H50" s="33"/>
      <c r="I50" s="33"/>
      <c r="J50" s="33"/>
      <c r="K50" s="45"/>
      <c r="L50" s="45"/>
      <c r="M50" s="45"/>
      <c r="N50" s="45"/>
      <c r="O50" s="34"/>
      <c r="P50" s="34"/>
      <c r="Q50" s="34"/>
      <c r="R50" s="3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16"/>
    </row>
    <row r="51" spans="2:41" s="19" customFormat="1" ht="12" customHeight="1" x14ac:dyDescent="0.25">
      <c r="B51" s="18"/>
      <c r="C51" s="38"/>
      <c r="D51" s="40"/>
      <c r="E51" s="33"/>
      <c r="F51" s="33"/>
      <c r="G51" s="33"/>
      <c r="H51" s="33"/>
      <c r="I51" s="33"/>
      <c r="J51" s="33"/>
      <c r="K51" s="45"/>
      <c r="L51" s="45"/>
      <c r="M51" s="45"/>
      <c r="N51" s="45"/>
      <c r="O51" s="34"/>
      <c r="P51" s="34"/>
      <c r="Q51" s="34"/>
      <c r="R51" s="3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16"/>
    </row>
    <row r="52" spans="2:41" s="19" customFormat="1" ht="12" customHeight="1" x14ac:dyDescent="0.25">
      <c r="B52" s="18"/>
      <c r="C52" s="38" t="s">
        <v>97</v>
      </c>
      <c r="D52" s="40"/>
      <c r="E52" s="33"/>
      <c r="F52" s="33"/>
      <c r="G52" s="33"/>
      <c r="H52" s="33"/>
      <c r="I52" s="33"/>
      <c r="J52" s="33"/>
      <c r="K52" s="45"/>
      <c r="L52" s="45"/>
      <c r="M52" s="45"/>
      <c r="N52" s="45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>
        <v>0</v>
      </c>
      <c r="Z52" s="35">
        <v>774594082.93602729</v>
      </c>
      <c r="AA52" s="35">
        <v>224662500</v>
      </c>
      <c r="AB52" s="35">
        <v>855321126.31999993</v>
      </c>
      <c r="AC52" s="35">
        <v>447625000</v>
      </c>
      <c r="AD52" s="35">
        <v>289485462.88999999</v>
      </c>
      <c r="AE52" s="35">
        <v>223700000</v>
      </c>
      <c r="AF52" s="35">
        <v>89770503.560000002</v>
      </c>
      <c r="AG52" s="35">
        <v>0</v>
      </c>
      <c r="AH52" s="35">
        <v>3625882059.3000002</v>
      </c>
      <c r="AI52" s="35">
        <v>0</v>
      </c>
      <c r="AJ52" s="35">
        <v>23607431638.959999</v>
      </c>
      <c r="AK52" s="35">
        <v>0</v>
      </c>
      <c r="AL52" s="35">
        <v>0</v>
      </c>
      <c r="AM52" s="35">
        <v>0</v>
      </c>
      <c r="AN52" s="35">
        <v>0</v>
      </c>
      <c r="AO52" s="16"/>
    </row>
    <row r="53" spans="2:41" s="19" customFormat="1" ht="12" customHeight="1" x14ac:dyDescent="0.25">
      <c r="B53" s="18"/>
      <c r="C53" s="38"/>
      <c r="D53" s="40" t="s">
        <v>95</v>
      </c>
      <c r="E53" s="33"/>
      <c r="F53" s="33"/>
      <c r="G53" s="33"/>
      <c r="H53" s="33"/>
      <c r="I53" s="33"/>
      <c r="J53" s="33"/>
      <c r="K53" s="45"/>
      <c r="L53" s="45"/>
      <c r="M53" s="45"/>
      <c r="N53" s="45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>
        <v>0</v>
      </c>
      <c r="Z53" s="42">
        <v>774594082.93602729</v>
      </c>
      <c r="AA53" s="42">
        <v>224662500</v>
      </c>
      <c r="AB53" s="42">
        <v>855321126.31999993</v>
      </c>
      <c r="AC53" s="42">
        <v>447625000</v>
      </c>
      <c r="AD53" s="42">
        <v>289485462.88999999</v>
      </c>
      <c r="AE53" s="42">
        <v>223700000</v>
      </c>
      <c r="AF53" s="42">
        <v>89770503.560000002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16"/>
    </row>
    <row r="54" spans="2:41" s="19" customFormat="1" ht="12" customHeight="1" x14ac:dyDescent="0.25">
      <c r="B54" s="18"/>
      <c r="C54" s="38"/>
      <c r="D54" s="40" t="s">
        <v>113</v>
      </c>
      <c r="E54" s="33"/>
      <c r="F54" s="33"/>
      <c r="G54" s="33"/>
      <c r="H54" s="33"/>
      <c r="I54" s="33"/>
      <c r="J54" s="33"/>
      <c r="K54" s="45"/>
      <c r="L54" s="45"/>
      <c r="M54" s="45"/>
      <c r="N54" s="45"/>
      <c r="O54" s="34"/>
      <c r="P54" s="34"/>
      <c r="Q54" s="34"/>
      <c r="R54" s="34"/>
      <c r="S54" s="35"/>
      <c r="T54" s="35"/>
      <c r="U54" s="35"/>
      <c r="V54" s="35"/>
      <c r="W54" s="35"/>
      <c r="X54" s="35"/>
      <c r="Y54" s="35"/>
      <c r="Z54" s="42"/>
      <c r="AA54" s="42"/>
      <c r="AB54" s="42"/>
      <c r="AC54" s="42"/>
      <c r="AD54" s="42"/>
      <c r="AE54" s="42"/>
      <c r="AF54" s="42"/>
      <c r="AG54" s="42">
        <v>0</v>
      </c>
      <c r="AH54" s="42">
        <v>3625882059.3000002</v>
      </c>
      <c r="AI54" s="42">
        <v>0</v>
      </c>
      <c r="AJ54" s="42">
        <v>9055577405.3999996</v>
      </c>
      <c r="AK54" s="42">
        <v>0</v>
      </c>
      <c r="AL54" s="42">
        <v>0</v>
      </c>
      <c r="AM54" s="42">
        <v>0</v>
      </c>
      <c r="AN54" s="42">
        <v>0</v>
      </c>
      <c r="AO54" s="16"/>
    </row>
    <row r="55" spans="2:41" s="19" customFormat="1" ht="12" customHeight="1" x14ac:dyDescent="0.25">
      <c r="B55" s="18"/>
      <c r="C55" s="38"/>
      <c r="D55" s="40" t="s">
        <v>114</v>
      </c>
      <c r="E55" s="33"/>
      <c r="F55" s="33"/>
      <c r="G55" s="33"/>
      <c r="H55" s="33"/>
      <c r="I55" s="33"/>
      <c r="J55" s="33"/>
      <c r="K55" s="45"/>
      <c r="L55" s="45"/>
      <c r="M55" s="45"/>
      <c r="N55" s="45"/>
      <c r="O55" s="34"/>
      <c r="P55" s="34"/>
      <c r="Q55" s="34"/>
      <c r="R55" s="34"/>
      <c r="S55" s="35"/>
      <c r="T55" s="35"/>
      <c r="U55" s="35"/>
      <c r="V55" s="35"/>
      <c r="W55" s="35"/>
      <c r="X55" s="35"/>
      <c r="Y55" s="35"/>
      <c r="Z55" s="42"/>
      <c r="AA55" s="42"/>
      <c r="AB55" s="42"/>
      <c r="AC55" s="42"/>
      <c r="AD55" s="42"/>
      <c r="AE55" s="42"/>
      <c r="AF55" s="42"/>
      <c r="AG55" s="42">
        <v>0</v>
      </c>
      <c r="AH55" s="42">
        <v>0</v>
      </c>
      <c r="AI55" s="42">
        <v>0</v>
      </c>
      <c r="AJ55" s="42">
        <v>14551854233.560001</v>
      </c>
      <c r="AK55" s="42">
        <v>0</v>
      </c>
      <c r="AL55" s="42">
        <v>0</v>
      </c>
      <c r="AM55" s="42">
        <v>0</v>
      </c>
      <c r="AN55" s="42">
        <v>0</v>
      </c>
      <c r="AO55" s="16"/>
    </row>
    <row r="56" spans="2:41" s="19" customFormat="1" ht="12" customHeight="1" x14ac:dyDescent="0.25">
      <c r="B56" s="18"/>
      <c r="C56" s="38"/>
      <c r="D56" s="40" t="s">
        <v>118</v>
      </c>
      <c r="E56" s="33"/>
      <c r="F56" s="33"/>
      <c r="G56" s="33"/>
      <c r="H56" s="33"/>
      <c r="I56" s="33"/>
      <c r="J56" s="33"/>
      <c r="K56" s="45"/>
      <c r="L56" s="45"/>
      <c r="M56" s="45"/>
      <c r="N56" s="45"/>
      <c r="O56" s="34"/>
      <c r="P56" s="34"/>
      <c r="Q56" s="34"/>
      <c r="R56" s="34"/>
      <c r="S56" s="35"/>
      <c r="T56" s="35"/>
      <c r="U56" s="35"/>
      <c r="V56" s="35"/>
      <c r="W56" s="35"/>
      <c r="X56" s="35"/>
      <c r="Y56" s="35"/>
      <c r="Z56" s="42"/>
      <c r="AA56" s="42"/>
      <c r="AB56" s="42"/>
      <c r="AC56" s="42"/>
      <c r="AD56" s="42"/>
      <c r="AE56" s="42"/>
      <c r="AF56" s="42"/>
      <c r="AG56" s="42"/>
      <c r="AH56" s="42"/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16"/>
    </row>
    <row r="57" spans="2:41" s="19" customFormat="1" ht="12" customHeight="1" x14ac:dyDescent="0.25">
      <c r="B57" s="18"/>
      <c r="C57" s="38"/>
      <c r="D57" s="40" t="s">
        <v>117</v>
      </c>
      <c r="E57" s="33"/>
      <c r="F57" s="33"/>
      <c r="G57" s="33"/>
      <c r="H57" s="33"/>
      <c r="I57" s="33"/>
      <c r="J57" s="33"/>
      <c r="K57" s="45"/>
      <c r="L57" s="45"/>
      <c r="M57" s="45"/>
      <c r="N57" s="45"/>
      <c r="O57" s="34"/>
      <c r="P57" s="34"/>
      <c r="Q57" s="34"/>
      <c r="R57" s="34"/>
      <c r="S57" s="35"/>
      <c r="T57" s="35"/>
      <c r="U57" s="35"/>
      <c r="V57" s="35"/>
      <c r="W57" s="35"/>
      <c r="X57" s="35"/>
      <c r="Y57" s="35"/>
      <c r="Z57" s="42"/>
      <c r="AA57" s="42"/>
      <c r="AB57" s="42"/>
      <c r="AC57" s="42"/>
      <c r="AD57" s="42"/>
      <c r="AE57" s="42"/>
      <c r="AF57" s="42"/>
      <c r="AG57" s="42"/>
      <c r="AH57" s="42"/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16"/>
    </row>
    <row r="58" spans="2:41" s="15" customFormat="1" ht="12" customHeight="1" x14ac:dyDescent="0.25">
      <c r="B58" s="18"/>
      <c r="C58" s="38"/>
      <c r="D58" s="40"/>
      <c r="E58" s="33"/>
      <c r="F58" s="33"/>
      <c r="G58" s="33"/>
      <c r="H58" s="33"/>
      <c r="I58" s="33"/>
      <c r="J58" s="33"/>
      <c r="K58" s="45"/>
      <c r="L58" s="45"/>
      <c r="M58" s="45"/>
      <c r="N58" s="45"/>
      <c r="O58" s="34"/>
      <c r="P58" s="34"/>
      <c r="Q58" s="34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16"/>
    </row>
    <row r="59" spans="2:41" s="15" customFormat="1" ht="12" customHeight="1" outlineLevel="1" x14ac:dyDescent="0.25">
      <c r="B59" s="55" t="s">
        <v>39</v>
      </c>
      <c r="C59" s="31"/>
      <c r="D59" s="32"/>
      <c r="E59" s="33">
        <f>+E61+E99+E113</f>
        <v>382596208.71684361</v>
      </c>
      <c r="F59" s="34">
        <f>+F61+F99+F113</f>
        <v>173039271.63352233</v>
      </c>
      <c r="G59" s="33">
        <f t="shared" ref="G59:R59" si="9">+G61+G99+G113+G125</f>
        <v>369337217.5526185</v>
      </c>
      <c r="H59" s="34">
        <f t="shared" si="9"/>
        <v>456301177.06947368</v>
      </c>
      <c r="I59" s="33">
        <f t="shared" si="9"/>
        <v>402552955.08823353</v>
      </c>
      <c r="J59" s="34">
        <f t="shared" si="9"/>
        <v>482796576.22119653</v>
      </c>
      <c r="K59" s="34">
        <f t="shared" si="9"/>
        <v>1633445741.2111251</v>
      </c>
      <c r="L59" s="34">
        <f t="shared" si="9"/>
        <v>652036328.461959</v>
      </c>
      <c r="M59" s="34">
        <f t="shared" si="9"/>
        <v>734132341.88090014</v>
      </c>
      <c r="N59" s="34">
        <f t="shared" si="9"/>
        <v>800962039.25546956</v>
      </c>
      <c r="O59" s="34">
        <f t="shared" si="9"/>
        <v>828519644.78999996</v>
      </c>
      <c r="P59" s="34">
        <f t="shared" si="9"/>
        <v>863373631.96109116</v>
      </c>
      <c r="Q59" s="34">
        <f t="shared" si="9"/>
        <v>1018008017.79</v>
      </c>
      <c r="R59" s="34">
        <f t="shared" si="9"/>
        <v>1804309075.5998406</v>
      </c>
      <c r="S59" s="35">
        <v>8115976742.001894</v>
      </c>
      <c r="T59" s="35">
        <v>2592037314.7822881</v>
      </c>
      <c r="U59" s="35">
        <v>1204900017.2800002</v>
      </c>
      <c r="V59" s="35">
        <v>5004132173.0587234</v>
      </c>
      <c r="W59" s="35">
        <v>4452505966.7800007</v>
      </c>
      <c r="X59" s="35">
        <v>8522330083.5031033</v>
      </c>
      <c r="Y59" s="35">
        <v>9915962775.9960003</v>
      </c>
      <c r="Z59" s="35">
        <v>9681898027.282753</v>
      </c>
      <c r="AA59" s="35">
        <v>13863815281.219999</v>
      </c>
      <c r="AB59" s="35">
        <v>11487674697.287281</v>
      </c>
      <c r="AC59" s="35">
        <v>19246425158.844048</v>
      </c>
      <c r="AD59" s="35">
        <v>17996863557.337372</v>
      </c>
      <c r="AE59" s="35">
        <v>113713114712.0143</v>
      </c>
      <c r="AF59" s="35">
        <v>44272389027.270912</v>
      </c>
      <c r="AG59" s="35">
        <v>336844304661.34998</v>
      </c>
      <c r="AH59" s="35">
        <v>121609513650.61861</v>
      </c>
      <c r="AI59" s="35">
        <v>511273293000.90002</v>
      </c>
      <c r="AJ59" s="35">
        <v>179678677990.26196</v>
      </c>
      <c r="AK59" s="35">
        <v>17717571518.114998</v>
      </c>
      <c r="AL59" s="35">
        <v>17717571518.119999</v>
      </c>
      <c r="AM59" s="35">
        <v>24946501291.826401</v>
      </c>
      <c r="AN59" s="35">
        <v>24946501291.829998</v>
      </c>
      <c r="AO59" s="16"/>
    </row>
    <row r="60" spans="2:41" s="19" customFormat="1" ht="12" customHeight="1" outlineLevel="1" x14ac:dyDescent="0.25">
      <c r="B60" s="20"/>
      <c r="C60" s="31"/>
      <c r="D60" s="32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4"/>
      <c r="P60" s="34"/>
      <c r="Q60" s="34"/>
      <c r="R60" s="3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16"/>
    </row>
    <row r="61" spans="2:41" s="19" customFormat="1" ht="12" customHeight="1" outlineLevel="2" x14ac:dyDescent="0.25">
      <c r="B61" s="18"/>
      <c r="C61" s="38" t="s">
        <v>40</v>
      </c>
      <c r="D61" s="39"/>
      <c r="E61" s="33">
        <f t="shared" ref="E61:R61" si="10">SUM(E62:E90)</f>
        <v>231072051.59084359</v>
      </c>
      <c r="F61" s="33">
        <f t="shared" si="10"/>
        <v>102361202.4649723</v>
      </c>
      <c r="G61" s="33">
        <f t="shared" si="10"/>
        <v>240219188.21524999</v>
      </c>
      <c r="H61" s="33">
        <f t="shared" si="10"/>
        <v>84210271.210236698</v>
      </c>
      <c r="I61" s="33">
        <f t="shared" si="10"/>
        <v>267526092.85044426</v>
      </c>
      <c r="J61" s="33">
        <f t="shared" si="10"/>
        <v>86878786.215799987</v>
      </c>
      <c r="K61" s="33">
        <f t="shared" si="10"/>
        <v>372747150.07470667</v>
      </c>
      <c r="L61" s="33">
        <f t="shared" si="10"/>
        <v>95500866.683068484</v>
      </c>
      <c r="M61" s="33">
        <f t="shared" si="10"/>
        <v>563416129.2700001</v>
      </c>
      <c r="N61" s="33">
        <f t="shared" si="10"/>
        <v>131364106.43404001</v>
      </c>
      <c r="O61" s="34">
        <f t="shared" si="10"/>
        <v>633697194.88</v>
      </c>
      <c r="P61" s="34">
        <f t="shared" si="10"/>
        <v>135955750.71709123</v>
      </c>
      <c r="Q61" s="34">
        <f t="shared" si="10"/>
        <v>699330641.13999999</v>
      </c>
      <c r="R61" s="34">
        <f t="shared" si="10"/>
        <v>208927652.81689999</v>
      </c>
      <c r="S61" s="35">
        <v>787940432.31000006</v>
      </c>
      <c r="T61" s="35">
        <v>275273821.37</v>
      </c>
      <c r="U61" s="35">
        <v>1141894519.8900001</v>
      </c>
      <c r="V61" s="35">
        <v>851263227.88</v>
      </c>
      <c r="W61" s="35">
        <v>2636182326.3500004</v>
      </c>
      <c r="X61" s="35">
        <v>1636818959.96</v>
      </c>
      <c r="Y61" s="35">
        <v>6757526649.3759995</v>
      </c>
      <c r="Z61" s="35">
        <v>1735500942.4999998</v>
      </c>
      <c r="AA61" s="35">
        <v>8826096302.5</v>
      </c>
      <c r="AB61" s="35">
        <v>1521181974.049</v>
      </c>
      <c r="AC61" s="35">
        <v>11276336418.51306</v>
      </c>
      <c r="AD61" s="35">
        <v>2252120939.1006184</v>
      </c>
      <c r="AE61" s="35">
        <v>23195812822.713001</v>
      </c>
      <c r="AF61" s="35">
        <v>8862762075.2719994</v>
      </c>
      <c r="AG61" s="35">
        <v>45999613633.769997</v>
      </c>
      <c r="AH61" s="35">
        <v>22054327040.200001</v>
      </c>
      <c r="AI61" s="35">
        <v>58133939042.230003</v>
      </c>
      <c r="AJ61" s="35">
        <v>33597755493.639996</v>
      </c>
      <c r="AK61" s="35">
        <v>4226946518.1149998</v>
      </c>
      <c r="AL61" s="35">
        <v>4226946518.1199999</v>
      </c>
      <c r="AM61" s="35">
        <v>1276609167.8200002</v>
      </c>
      <c r="AN61" s="35">
        <v>1276609167.8200002</v>
      </c>
      <c r="AO61" s="16"/>
    </row>
    <row r="62" spans="2:41" s="19" customFormat="1" ht="12" customHeight="1" outlineLevel="2" x14ac:dyDescent="0.25">
      <c r="B62" s="18"/>
      <c r="C62" s="38"/>
      <c r="D62" s="40" t="s">
        <v>6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36">
        <v>0</v>
      </c>
      <c r="P62" s="36">
        <v>0</v>
      </c>
      <c r="Q62" s="36">
        <v>0</v>
      </c>
      <c r="R62" s="36">
        <v>0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16"/>
    </row>
    <row r="63" spans="2:41" s="19" customFormat="1" ht="12" customHeight="1" outlineLevel="2" x14ac:dyDescent="0.25">
      <c r="B63" s="18"/>
      <c r="C63" s="38"/>
      <c r="D63" s="40" t="s">
        <v>15</v>
      </c>
      <c r="E63" s="41">
        <v>12821572.199999999</v>
      </c>
      <c r="F63" s="41">
        <v>795884.04980000004</v>
      </c>
      <c r="G63" s="41">
        <v>6683185.2052499996</v>
      </c>
      <c r="H63" s="41">
        <v>161289.68900000001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36">
        <v>0</v>
      </c>
      <c r="P63" s="36">
        <v>0</v>
      </c>
      <c r="Q63" s="36">
        <v>0</v>
      </c>
      <c r="R63" s="36">
        <v>0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16"/>
    </row>
    <row r="64" spans="2:41" s="19" customFormat="1" ht="12" customHeight="1" outlineLevel="2" x14ac:dyDescent="0.25">
      <c r="B64" s="18"/>
      <c r="C64" s="38"/>
      <c r="D64" s="40" t="s">
        <v>14</v>
      </c>
      <c r="E64" s="41">
        <v>17391791.734543562</v>
      </c>
      <c r="F64" s="41">
        <v>1300213.5488635267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36">
        <v>0</v>
      </c>
      <c r="P64" s="36">
        <v>0</v>
      </c>
      <c r="Q64" s="36">
        <v>0</v>
      </c>
      <c r="R64" s="36">
        <v>0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16"/>
    </row>
    <row r="65" spans="2:41" s="19" customFormat="1" ht="12" customHeight="1" outlineLevel="2" x14ac:dyDescent="0.25">
      <c r="B65" s="18"/>
      <c r="C65" s="38"/>
      <c r="D65" s="40" t="s">
        <v>41</v>
      </c>
      <c r="E65" s="41">
        <v>7127009.8100000005</v>
      </c>
      <c r="F65" s="41">
        <v>3578752.32</v>
      </c>
      <c r="G65" s="41">
        <v>7524835.6699999999</v>
      </c>
      <c r="H65" s="41">
        <v>3795603.64</v>
      </c>
      <c r="I65" s="41">
        <v>8289940.3899999997</v>
      </c>
      <c r="J65" s="41">
        <v>3706698.8</v>
      </c>
      <c r="K65" s="41">
        <v>9740139.129999999</v>
      </c>
      <c r="L65" s="41">
        <v>3652982.05</v>
      </c>
      <c r="M65" s="41">
        <v>14867051.859999999</v>
      </c>
      <c r="N65" s="41">
        <v>5044816.05</v>
      </c>
      <c r="O65" s="36">
        <v>16496930.73</v>
      </c>
      <c r="P65" s="36">
        <v>4703853.59</v>
      </c>
      <c r="Q65" s="36">
        <v>27228564.469999999</v>
      </c>
      <c r="R65" s="36">
        <v>6713957.5</v>
      </c>
      <c r="S65" s="42">
        <v>29903939.850000001</v>
      </c>
      <c r="T65" s="42">
        <v>5354361.3</v>
      </c>
      <c r="U65" s="42">
        <v>52594410.240000002</v>
      </c>
      <c r="V65" s="42">
        <v>6186634.9000000004</v>
      </c>
      <c r="W65" s="42">
        <v>88616102.670000002</v>
      </c>
      <c r="X65" s="42">
        <v>5784310.3300000001</v>
      </c>
      <c r="Y65" s="42">
        <v>57096155.159999996</v>
      </c>
      <c r="Z65" s="42">
        <v>1533120.89</v>
      </c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16"/>
    </row>
    <row r="66" spans="2:41" s="19" customFormat="1" ht="12" customHeight="1" outlineLevel="2" x14ac:dyDescent="0.25">
      <c r="B66" s="18"/>
      <c r="C66" s="38"/>
      <c r="D66" s="40" t="s">
        <v>42</v>
      </c>
      <c r="E66" s="41">
        <v>52270808.570000008</v>
      </c>
      <c r="F66" s="41">
        <v>33782826.18</v>
      </c>
      <c r="G66" s="41">
        <v>54897876.450000003</v>
      </c>
      <c r="H66" s="41">
        <v>32171890.259999998</v>
      </c>
      <c r="I66" s="41">
        <v>59977473.979999997</v>
      </c>
      <c r="J66" s="41">
        <v>30916452.649999999</v>
      </c>
      <c r="K66" s="41">
        <v>70530963.140000001</v>
      </c>
      <c r="L66" s="41">
        <v>32989229.469999999</v>
      </c>
      <c r="M66" s="41">
        <v>108665806.53</v>
      </c>
      <c r="N66" s="41">
        <v>45745171.850000001</v>
      </c>
      <c r="O66" s="36">
        <v>120121312.94</v>
      </c>
      <c r="P66" s="36">
        <v>44060668.520000003</v>
      </c>
      <c r="Q66" s="36">
        <v>195011926.12</v>
      </c>
      <c r="R66" s="36">
        <v>64690409.049999997</v>
      </c>
      <c r="S66" s="42">
        <v>224165908.20999998</v>
      </c>
      <c r="T66" s="42">
        <v>58932197.18</v>
      </c>
      <c r="U66" s="42">
        <v>318196905.97000003</v>
      </c>
      <c r="V66" s="42">
        <v>63808830.590000004</v>
      </c>
      <c r="W66" s="42">
        <v>567032895.32999992</v>
      </c>
      <c r="X66" s="42">
        <v>83539593.449999988</v>
      </c>
      <c r="Y66" s="42">
        <v>906659270.22000003</v>
      </c>
      <c r="Z66" s="42">
        <v>84689436.920000002</v>
      </c>
      <c r="AA66" s="42">
        <v>1243159458.3800001</v>
      </c>
      <c r="AB66" s="42">
        <v>49928709.920000002</v>
      </c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16"/>
    </row>
    <row r="67" spans="2:41" s="19" customFormat="1" ht="12" customHeight="1" outlineLevel="2" x14ac:dyDescent="0.25">
      <c r="B67" s="18"/>
      <c r="C67" s="38"/>
      <c r="D67" s="40" t="s">
        <v>59</v>
      </c>
      <c r="E67" s="41">
        <v>1449587.13</v>
      </c>
      <c r="F67" s="41">
        <v>19645588.020128768</v>
      </c>
      <c r="G67" s="41">
        <v>2525596.94</v>
      </c>
      <c r="H67" s="41">
        <v>3078505.3112366963</v>
      </c>
      <c r="I67" s="41">
        <v>2983638.3304442647</v>
      </c>
      <c r="J67" s="41">
        <v>3203788.8258000002</v>
      </c>
      <c r="K67" s="41">
        <v>3858951.0947067142</v>
      </c>
      <c r="L67" s="41">
        <v>3688613.5130684846</v>
      </c>
      <c r="M67" s="41">
        <v>5979834.4000000004</v>
      </c>
      <c r="N67" s="41">
        <v>5140507.7640399998</v>
      </c>
      <c r="O67" s="36">
        <v>7721794.8099999996</v>
      </c>
      <c r="P67" s="36">
        <v>5753184.6670912253</v>
      </c>
      <c r="Q67" s="36">
        <v>11845700.660000002</v>
      </c>
      <c r="R67" s="36">
        <v>8713767.0068999995</v>
      </c>
      <c r="S67" s="42">
        <v>14188759.120000001</v>
      </c>
      <c r="T67" s="42">
        <v>8143446.8887363952</v>
      </c>
      <c r="U67" s="42">
        <v>28100297.450000003</v>
      </c>
      <c r="V67" s="42">
        <v>14324443.794390405</v>
      </c>
      <c r="W67" s="42">
        <v>48226553.095759995</v>
      </c>
      <c r="X67" s="42">
        <v>19771996.656239998</v>
      </c>
      <c r="Y67" s="42">
        <v>73892378.510215655</v>
      </c>
      <c r="Z67" s="42">
        <v>24106088.020795103</v>
      </c>
      <c r="AA67" s="42">
        <v>100687674.2576087</v>
      </c>
      <c r="AB67" s="42">
        <v>26861824.762071945</v>
      </c>
      <c r="AC67" s="42">
        <v>137225554.91306064</v>
      </c>
      <c r="AD67" s="42">
        <v>32942236.510618102</v>
      </c>
      <c r="AE67" s="42">
        <v>431411222.23299992</v>
      </c>
      <c r="AF67" s="42">
        <v>64700149.501999989</v>
      </c>
      <c r="AG67" s="42">
        <v>1067954815.17</v>
      </c>
      <c r="AH67" s="42">
        <v>78514149.070000008</v>
      </c>
      <c r="AI67" s="42">
        <v>674165252.74000001</v>
      </c>
      <c r="AJ67" s="42">
        <v>17942562.749999996</v>
      </c>
      <c r="AK67" s="42"/>
      <c r="AL67" s="42"/>
      <c r="AM67" s="42"/>
      <c r="AN67" s="42"/>
      <c r="AO67" s="16"/>
    </row>
    <row r="68" spans="2:41" s="19" customFormat="1" ht="12" customHeight="1" outlineLevel="2" x14ac:dyDescent="0.25">
      <c r="B68" s="18"/>
      <c r="C68" s="38"/>
      <c r="D68" s="40" t="s">
        <v>60</v>
      </c>
      <c r="E68" s="41">
        <v>1385538.49</v>
      </c>
      <c r="F68" s="41">
        <v>1047219.33</v>
      </c>
      <c r="G68" s="41">
        <v>1464806.58</v>
      </c>
      <c r="H68" s="41">
        <v>1012846.85</v>
      </c>
      <c r="I68" s="41">
        <v>1603604.39</v>
      </c>
      <c r="J68" s="41">
        <v>1017226.35</v>
      </c>
      <c r="K68" s="41">
        <v>968932.61</v>
      </c>
      <c r="L68" s="41">
        <v>483268.35</v>
      </c>
      <c r="M68" s="41">
        <v>1482350</v>
      </c>
      <c r="N68" s="41">
        <v>675153.79</v>
      </c>
      <c r="O68" s="36"/>
      <c r="P68" s="36"/>
      <c r="Q68" s="36"/>
      <c r="R68" s="36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16"/>
    </row>
    <row r="69" spans="2:41" s="19" customFormat="1" ht="12" customHeight="1" outlineLevel="2" x14ac:dyDescent="0.25">
      <c r="B69" s="18"/>
      <c r="C69" s="38"/>
      <c r="D69" s="40" t="s">
        <v>89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963977.84</v>
      </c>
      <c r="L69" s="41">
        <v>593240.55000000005</v>
      </c>
      <c r="M69" s="41">
        <v>1424597.79</v>
      </c>
      <c r="N69" s="41">
        <v>854607.3</v>
      </c>
      <c r="O69" s="36">
        <v>3224273.19</v>
      </c>
      <c r="P69" s="36">
        <v>1524412.88</v>
      </c>
      <c r="Q69" s="36">
        <v>5273571.07</v>
      </c>
      <c r="R69" s="36">
        <v>2326745.19</v>
      </c>
      <c r="S69" s="42">
        <v>5819146.0800000001</v>
      </c>
      <c r="T69" s="42">
        <v>2170056.8299999996</v>
      </c>
      <c r="U69" s="42">
        <v>9450858.6000000015</v>
      </c>
      <c r="V69" s="42">
        <v>2842216.76</v>
      </c>
      <c r="W69" s="42">
        <v>17534791.960000001</v>
      </c>
      <c r="X69" s="42">
        <v>4252219</v>
      </c>
      <c r="Y69" s="42">
        <v>24831652.960000001</v>
      </c>
      <c r="Z69" s="42">
        <v>4684419.5600000005</v>
      </c>
      <c r="AA69" s="42">
        <v>33571375.269999996</v>
      </c>
      <c r="AB69" s="42">
        <v>4547041.3</v>
      </c>
      <c r="AC69" s="42">
        <v>32952759.140000001</v>
      </c>
      <c r="AD69" s="42">
        <v>3730081.09</v>
      </c>
      <c r="AE69" s="42">
        <v>49082142.530000001</v>
      </c>
      <c r="AF69" s="42">
        <v>4527187.88</v>
      </c>
      <c r="AG69" s="42">
        <v>160418295.78</v>
      </c>
      <c r="AH69" s="42">
        <v>6385159.8799999999</v>
      </c>
      <c r="AI69" s="42"/>
      <c r="AJ69" s="42"/>
      <c r="AK69" s="42"/>
      <c r="AL69" s="42"/>
      <c r="AM69" s="42"/>
      <c r="AN69" s="42"/>
      <c r="AO69" s="16"/>
    </row>
    <row r="70" spans="2:41" s="19" customFormat="1" ht="12" customHeight="1" outlineLevel="2" x14ac:dyDescent="0.25">
      <c r="B70" s="18"/>
      <c r="C70" s="38"/>
      <c r="D70" s="40" t="s">
        <v>61</v>
      </c>
      <c r="E70" s="41">
        <v>0</v>
      </c>
      <c r="F70" s="41">
        <v>30320268.960000001</v>
      </c>
      <c r="G70" s="41">
        <v>35414069</v>
      </c>
      <c r="H70" s="41">
        <v>33043079.780000001</v>
      </c>
      <c r="I70" s="41">
        <v>39495214.799999997</v>
      </c>
      <c r="J70" s="41">
        <v>34042969.239999995</v>
      </c>
      <c r="K70" s="41">
        <v>47881189.849999994</v>
      </c>
      <c r="L70" s="41">
        <v>40042500.900000006</v>
      </c>
      <c r="M70" s="41">
        <v>70772044.909999996</v>
      </c>
      <c r="N70" s="41">
        <v>56402839.150000006</v>
      </c>
      <c r="O70" s="36">
        <v>79436193.180000007</v>
      </c>
      <c r="P70" s="36">
        <v>59901361.439999998</v>
      </c>
      <c r="Q70" s="36">
        <v>124968108.97999999</v>
      </c>
      <c r="R70" s="36">
        <v>98565001.270000011</v>
      </c>
      <c r="S70" s="42">
        <v>141561093.81</v>
      </c>
      <c r="T70" s="42">
        <v>100155615.88</v>
      </c>
      <c r="U70" s="42">
        <v>249773351.59</v>
      </c>
      <c r="V70" s="42">
        <v>171105627.84999999</v>
      </c>
      <c r="W70" s="42">
        <v>448480539.75</v>
      </c>
      <c r="X70" s="42">
        <v>290729315.35000002</v>
      </c>
      <c r="Y70" s="42">
        <v>630211157.63</v>
      </c>
      <c r="Z70" s="42">
        <v>346610988.63999999</v>
      </c>
      <c r="AA70" s="42">
        <v>833390213.94000006</v>
      </c>
      <c r="AB70" s="42">
        <v>403886371.94</v>
      </c>
      <c r="AC70" s="42">
        <v>1190099079.04</v>
      </c>
      <c r="AD70" s="42">
        <v>562933205.11000001</v>
      </c>
      <c r="AE70" s="42">
        <v>2499662433.1500001</v>
      </c>
      <c r="AF70" s="42">
        <v>1304350499.21</v>
      </c>
      <c r="AG70" s="42">
        <v>8084306523.0799999</v>
      </c>
      <c r="AH70" s="42">
        <v>3764949903.9499998</v>
      </c>
      <c r="AI70" s="42">
        <v>10851231157.57</v>
      </c>
      <c r="AJ70" s="42">
        <v>4183197870.6900001</v>
      </c>
      <c r="AK70" s="42">
        <v>0</v>
      </c>
      <c r="AL70" s="42">
        <v>0</v>
      </c>
      <c r="AM70" s="42">
        <v>0</v>
      </c>
      <c r="AN70" s="42">
        <v>0</v>
      </c>
      <c r="AO70" s="16"/>
    </row>
    <row r="71" spans="2:41" s="19" customFormat="1" ht="12" customHeight="1" outlineLevel="2" x14ac:dyDescent="0.25">
      <c r="B71" s="18"/>
      <c r="C71" s="38"/>
      <c r="D71" s="40" t="s">
        <v>43</v>
      </c>
      <c r="E71" s="41">
        <v>1455967.43</v>
      </c>
      <c r="F71" s="41">
        <v>104300.43</v>
      </c>
      <c r="G71" s="41">
        <v>1535832.17</v>
      </c>
      <c r="H71" s="41">
        <v>58946.58</v>
      </c>
      <c r="I71" s="41">
        <v>825146.36</v>
      </c>
      <c r="J71" s="41">
        <v>12631.29</v>
      </c>
      <c r="K71" s="41">
        <v>0</v>
      </c>
      <c r="L71" s="41">
        <v>0</v>
      </c>
      <c r="M71" s="41">
        <v>0</v>
      </c>
      <c r="N71" s="41">
        <v>750057.09</v>
      </c>
      <c r="O71" s="36">
        <v>7374004.2599999998</v>
      </c>
      <c r="P71" s="36">
        <v>671027.07999999996</v>
      </c>
      <c r="Q71" s="36">
        <v>11774599.58</v>
      </c>
      <c r="R71" s="36">
        <v>1014795.54</v>
      </c>
      <c r="S71" s="42">
        <v>20685669.789999999</v>
      </c>
      <c r="T71" s="42">
        <v>1097997.19</v>
      </c>
      <c r="U71" s="42">
        <v>27494876.210000001</v>
      </c>
      <c r="V71" s="42">
        <v>487250.15</v>
      </c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16"/>
    </row>
    <row r="72" spans="2:41" s="19" customFormat="1" ht="12" customHeight="1" outlineLevel="2" x14ac:dyDescent="0.25">
      <c r="B72" s="18"/>
      <c r="C72" s="38"/>
      <c r="D72" s="40" t="s">
        <v>94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36"/>
      <c r="P72" s="36"/>
      <c r="Q72" s="36"/>
      <c r="R72" s="36"/>
      <c r="S72" s="42"/>
      <c r="T72" s="42"/>
      <c r="U72" s="42"/>
      <c r="V72" s="42"/>
      <c r="W72" s="42"/>
      <c r="X72" s="42"/>
      <c r="Y72" s="42"/>
      <c r="Z72" s="42"/>
      <c r="AA72" s="42">
        <v>0</v>
      </c>
      <c r="AB72" s="42">
        <v>915191.48</v>
      </c>
      <c r="AC72" s="42">
        <v>0</v>
      </c>
      <c r="AD72" s="42">
        <v>21393904.370000001</v>
      </c>
      <c r="AE72" s="42">
        <v>0</v>
      </c>
      <c r="AF72" s="42">
        <v>231874997.06</v>
      </c>
      <c r="AG72" s="42">
        <v>1949498760.04</v>
      </c>
      <c r="AH72" s="42">
        <v>1440023659.9299998</v>
      </c>
      <c r="AI72" s="42">
        <v>3243149615.8400002</v>
      </c>
      <c r="AJ72" s="42">
        <v>1844630609.5300002</v>
      </c>
      <c r="AK72" s="42">
        <v>0</v>
      </c>
      <c r="AL72" s="42">
        <v>0</v>
      </c>
      <c r="AM72" s="42">
        <v>0</v>
      </c>
      <c r="AN72" s="42">
        <v>0</v>
      </c>
      <c r="AO72" s="16"/>
    </row>
    <row r="73" spans="2:41" s="19" customFormat="1" ht="12" customHeight="1" outlineLevel="2" x14ac:dyDescent="0.25">
      <c r="B73" s="18"/>
      <c r="C73" s="38"/>
      <c r="D73" s="40" t="s">
        <v>103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36"/>
      <c r="P73" s="36"/>
      <c r="Q73" s="36"/>
      <c r="R73" s="36"/>
      <c r="S73" s="42"/>
      <c r="T73" s="42"/>
      <c r="U73" s="42"/>
      <c r="V73" s="42"/>
      <c r="W73" s="42"/>
      <c r="X73" s="42"/>
      <c r="Y73" s="42"/>
      <c r="Z73" s="42"/>
      <c r="AA73" s="42">
        <v>0</v>
      </c>
      <c r="AB73" s="42">
        <v>80724.399999999994</v>
      </c>
      <c r="AC73" s="42">
        <v>0</v>
      </c>
      <c r="AD73" s="42">
        <v>15537632.49</v>
      </c>
      <c r="AE73" s="42">
        <v>0</v>
      </c>
      <c r="AF73" s="42">
        <v>172423131.30000001</v>
      </c>
      <c r="AG73" s="42">
        <v>500505207.07999998</v>
      </c>
      <c r="AH73" s="42">
        <v>713880940.12</v>
      </c>
      <c r="AI73" s="42">
        <v>1445246206.27</v>
      </c>
      <c r="AJ73" s="42">
        <v>882052053.75</v>
      </c>
      <c r="AK73" s="42">
        <v>0</v>
      </c>
      <c r="AL73" s="42">
        <v>0</v>
      </c>
      <c r="AM73" s="42">
        <v>0</v>
      </c>
      <c r="AN73" s="42">
        <v>0</v>
      </c>
      <c r="AO73" s="16"/>
    </row>
    <row r="74" spans="2:41" s="19" customFormat="1" ht="12" customHeight="1" outlineLevel="2" x14ac:dyDescent="0.25">
      <c r="B74" s="18"/>
      <c r="C74" s="38"/>
      <c r="D74" s="40" t="s">
        <v>108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36"/>
      <c r="P74" s="36"/>
      <c r="Q74" s="36"/>
      <c r="R74" s="36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>
        <v>808431.25</v>
      </c>
      <c r="AD74" s="42">
        <v>2568461.77</v>
      </c>
      <c r="AE74" s="42">
        <v>22340677.510000002</v>
      </c>
      <c r="AF74" s="42">
        <v>22474338.510000002</v>
      </c>
      <c r="AG74" s="42">
        <v>93479217.659999996</v>
      </c>
      <c r="AH74" s="42">
        <v>114408552.66</v>
      </c>
      <c r="AI74" s="42">
        <v>133361667.05</v>
      </c>
      <c r="AJ74" s="42">
        <v>130715520.2</v>
      </c>
      <c r="AK74" s="42">
        <v>0</v>
      </c>
      <c r="AL74" s="42">
        <v>0</v>
      </c>
      <c r="AM74" s="42">
        <v>0</v>
      </c>
      <c r="AN74" s="42">
        <v>0</v>
      </c>
      <c r="AO74" s="16"/>
    </row>
    <row r="75" spans="2:41" s="19" customFormat="1" ht="12" customHeight="1" outlineLevel="2" x14ac:dyDescent="0.25">
      <c r="B75" s="18"/>
      <c r="C75" s="38"/>
      <c r="D75" s="40" t="s">
        <v>44</v>
      </c>
      <c r="E75" s="41">
        <v>329197.89</v>
      </c>
      <c r="F75" s="41">
        <v>66946.84</v>
      </c>
      <c r="G75" s="41">
        <v>2300144.37</v>
      </c>
      <c r="H75" s="41">
        <v>332231.15000000002</v>
      </c>
      <c r="I75" s="41">
        <v>1874196.61</v>
      </c>
      <c r="J75" s="41">
        <v>280402.21000000002</v>
      </c>
      <c r="K75" s="41">
        <v>6648549.0899999999</v>
      </c>
      <c r="L75" s="41">
        <v>949981.24</v>
      </c>
      <c r="M75" s="41">
        <v>6674770.3499999996</v>
      </c>
      <c r="N75" s="41">
        <v>0</v>
      </c>
      <c r="O75" s="36"/>
      <c r="P75" s="36"/>
      <c r="Q75" s="36"/>
      <c r="R75" s="36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16"/>
    </row>
    <row r="76" spans="2:41" s="19" customFormat="1" ht="12" customHeight="1" outlineLevel="2" x14ac:dyDescent="0.25">
      <c r="B76" s="18"/>
      <c r="C76" s="38"/>
      <c r="D76" s="40" t="s">
        <v>13</v>
      </c>
      <c r="E76" s="41">
        <v>11999193.7863</v>
      </c>
      <c r="F76" s="41">
        <v>173955.98618000001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36">
        <v>0</v>
      </c>
      <c r="P76" s="36">
        <v>0</v>
      </c>
      <c r="Q76" s="36">
        <v>0</v>
      </c>
      <c r="R76" s="36">
        <v>0</v>
      </c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6"/>
    </row>
    <row r="77" spans="2:41" s="19" customFormat="1" ht="12" customHeight="1" outlineLevel="2" x14ac:dyDescent="0.25">
      <c r="B77" s="18"/>
      <c r="C77" s="38"/>
      <c r="D77" s="40" t="s">
        <v>45</v>
      </c>
      <c r="E77" s="41">
        <v>3595619.15</v>
      </c>
      <c r="F77" s="41">
        <v>19186.91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36">
        <v>0</v>
      </c>
      <c r="P77" s="36">
        <v>0</v>
      </c>
      <c r="Q77" s="36">
        <v>0</v>
      </c>
      <c r="R77" s="36">
        <v>0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16"/>
    </row>
    <row r="78" spans="2:41" s="19" customFormat="1" ht="12" customHeight="1" outlineLevel="2" x14ac:dyDescent="0.25">
      <c r="B78" s="18"/>
      <c r="C78" s="38"/>
      <c r="D78" s="40" t="s">
        <v>46</v>
      </c>
      <c r="E78" s="41">
        <v>26418460.629999999</v>
      </c>
      <c r="F78" s="41">
        <v>328100.86</v>
      </c>
      <c r="G78" s="41">
        <v>27902459.289999999</v>
      </c>
      <c r="H78" s="41">
        <v>148677.10999999999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36">
        <v>0</v>
      </c>
      <c r="P78" s="36">
        <v>0</v>
      </c>
      <c r="Q78" s="36">
        <v>0</v>
      </c>
      <c r="R78" s="36">
        <v>0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16"/>
    </row>
    <row r="79" spans="2:41" s="19" customFormat="1" ht="12" customHeight="1" outlineLevel="2" x14ac:dyDescent="0.25">
      <c r="B79" s="18"/>
      <c r="C79" s="38"/>
      <c r="D79" s="40" t="s">
        <v>47</v>
      </c>
      <c r="E79" s="41">
        <v>4869176</v>
      </c>
      <c r="F79" s="41">
        <v>120289.25</v>
      </c>
      <c r="G79" s="41">
        <v>5123214.54</v>
      </c>
      <c r="H79" s="41">
        <v>84923.35</v>
      </c>
      <c r="I79" s="41">
        <v>5593841.1999999993</v>
      </c>
      <c r="J79" s="41">
        <v>54696.160000000003</v>
      </c>
      <c r="K79" s="41">
        <v>3138967.57</v>
      </c>
      <c r="L79" s="41">
        <v>14365.19</v>
      </c>
      <c r="M79" s="41">
        <v>0</v>
      </c>
      <c r="N79" s="41">
        <v>0</v>
      </c>
      <c r="O79" s="36">
        <v>0</v>
      </c>
      <c r="P79" s="36">
        <v>0</v>
      </c>
      <c r="Q79" s="36">
        <v>0</v>
      </c>
      <c r="R79" s="36">
        <v>0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16"/>
    </row>
    <row r="80" spans="2:41" s="19" customFormat="1" ht="12" customHeight="1" outlineLevel="2" x14ac:dyDescent="0.25">
      <c r="B80" s="18"/>
      <c r="C80" s="38"/>
      <c r="D80" s="40" t="s">
        <v>48</v>
      </c>
      <c r="E80" s="41">
        <v>89243290.299999997</v>
      </c>
      <c r="F80" s="41">
        <v>3775320.8</v>
      </c>
      <c r="G80" s="41">
        <v>94847168</v>
      </c>
      <c r="H80" s="41">
        <v>3286909.39</v>
      </c>
      <c r="I80" s="41">
        <v>104127716.84</v>
      </c>
      <c r="J80" s="41">
        <v>3698097.48</v>
      </c>
      <c r="K80" s="41">
        <v>125452046.86</v>
      </c>
      <c r="L80" s="41">
        <v>2702361.93</v>
      </c>
      <c r="M80" s="41">
        <v>187947889.96000001</v>
      </c>
      <c r="N80" s="41">
        <v>1999314.25</v>
      </c>
      <c r="O80" s="36">
        <v>209444141.31</v>
      </c>
      <c r="P80" s="36">
        <v>1025660.99</v>
      </c>
      <c r="Q80" s="36"/>
      <c r="R80" s="36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16"/>
    </row>
    <row r="81" spans="2:41" s="19" customFormat="1" ht="12" customHeight="1" outlineLevel="2" x14ac:dyDescent="0.25">
      <c r="B81" s="18"/>
      <c r="C81" s="38"/>
      <c r="D81" s="40" t="s">
        <v>62</v>
      </c>
      <c r="E81" s="41">
        <v>0</v>
      </c>
      <c r="F81" s="41">
        <v>5060771.7300000004</v>
      </c>
      <c r="G81" s="41">
        <v>0</v>
      </c>
      <c r="H81" s="41">
        <v>4867415.4000000004</v>
      </c>
      <c r="I81" s="41">
        <v>19232401.329999998</v>
      </c>
      <c r="J81" s="41">
        <v>5425656.8799999999</v>
      </c>
      <c r="K81" s="41">
        <v>47226877.490000002</v>
      </c>
      <c r="L81" s="41">
        <v>6093764.6699999999</v>
      </c>
      <c r="M81" s="41">
        <v>74972950.909999996</v>
      </c>
      <c r="N81" s="41">
        <v>7501119.25</v>
      </c>
      <c r="O81" s="36">
        <v>84908958.049999997</v>
      </c>
      <c r="P81" s="36">
        <v>6496112.7199999997</v>
      </c>
      <c r="Q81" s="36">
        <v>143578350.94</v>
      </c>
      <c r="R81" s="36">
        <v>7423345.3699999992</v>
      </c>
      <c r="S81" s="42">
        <v>159765034.94</v>
      </c>
      <c r="T81" s="42">
        <v>4642699.8800000008</v>
      </c>
      <c r="U81" s="42">
        <v>101619576.98</v>
      </c>
      <c r="V81" s="42">
        <v>1090918.3399999999</v>
      </c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16"/>
    </row>
    <row r="82" spans="2:41" s="19" customFormat="1" ht="12" customHeight="1" outlineLevel="2" x14ac:dyDescent="0.25">
      <c r="B82" s="18"/>
      <c r="C82" s="38"/>
      <c r="D82" s="40" t="s">
        <v>63</v>
      </c>
      <c r="E82" s="41">
        <v>0</v>
      </c>
      <c r="F82" s="41">
        <v>2141997.38</v>
      </c>
      <c r="G82" s="41">
        <v>0</v>
      </c>
      <c r="H82" s="41">
        <v>2058742.82</v>
      </c>
      <c r="I82" s="41">
        <v>23077848.100000001</v>
      </c>
      <c r="J82" s="41">
        <v>3242280.96</v>
      </c>
      <c r="K82" s="41">
        <v>55614606.269999996</v>
      </c>
      <c r="L82" s="41">
        <v>2754402.12</v>
      </c>
      <c r="M82" s="41">
        <v>83140704.99000001</v>
      </c>
      <c r="N82" s="41">
        <v>2854675.61</v>
      </c>
      <c r="O82" s="36">
        <v>93347527.010000005</v>
      </c>
      <c r="P82" s="36">
        <v>2777957.04</v>
      </c>
      <c r="Q82" s="36">
        <v>147875385.94999999</v>
      </c>
      <c r="R82" s="36">
        <v>5626766.5700000003</v>
      </c>
      <c r="S82" s="42">
        <v>167650876.22</v>
      </c>
      <c r="T82" s="42">
        <v>7420047.6999999993</v>
      </c>
      <c r="U82" s="42">
        <v>310707614.33999997</v>
      </c>
      <c r="V82" s="42">
        <v>12571839.550000001</v>
      </c>
      <c r="W82" s="42">
        <v>523696674.51999998</v>
      </c>
      <c r="X82" s="42">
        <v>11375772.48</v>
      </c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16"/>
    </row>
    <row r="83" spans="2:41" s="15" customFormat="1" ht="12" customHeight="1" outlineLevel="1" x14ac:dyDescent="0.25">
      <c r="B83" s="18"/>
      <c r="C83" s="38"/>
      <c r="D83" s="40" t="s">
        <v>64</v>
      </c>
      <c r="E83" s="41">
        <v>0</v>
      </c>
      <c r="F83" s="41">
        <v>99579.87</v>
      </c>
      <c r="G83" s="41">
        <v>0</v>
      </c>
      <c r="H83" s="41">
        <v>49976.09</v>
      </c>
      <c r="I83" s="41">
        <v>0</v>
      </c>
      <c r="J83" s="41">
        <v>111822.35</v>
      </c>
      <c r="K83" s="41">
        <v>485061.61</v>
      </c>
      <c r="L83" s="41">
        <v>191794.71</v>
      </c>
      <c r="M83" s="41">
        <v>487310.22</v>
      </c>
      <c r="N83" s="41">
        <v>168043.84</v>
      </c>
      <c r="O83" s="36">
        <v>538420.52</v>
      </c>
      <c r="P83" s="36">
        <v>164359.35999999999</v>
      </c>
      <c r="Q83" s="36">
        <v>859637.48</v>
      </c>
      <c r="R83" s="36">
        <v>229036.91</v>
      </c>
      <c r="S83" s="42">
        <v>999415.92999999993</v>
      </c>
      <c r="T83" s="42">
        <v>226194.78</v>
      </c>
      <c r="U83" s="42">
        <v>1398392.25</v>
      </c>
      <c r="V83" s="42">
        <v>258959.02</v>
      </c>
      <c r="W83" s="42">
        <v>2406924.17</v>
      </c>
      <c r="X83" s="42">
        <v>354547.39</v>
      </c>
      <c r="Y83" s="42">
        <v>3973202.51</v>
      </c>
      <c r="Z83" s="42">
        <v>427467.57</v>
      </c>
      <c r="AA83" s="42">
        <v>5518817.9299999997</v>
      </c>
      <c r="AB83" s="42">
        <v>374613.37</v>
      </c>
      <c r="AC83" s="42">
        <v>3146838.37</v>
      </c>
      <c r="AD83" s="42">
        <v>123041.7</v>
      </c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16"/>
    </row>
    <row r="84" spans="2:41" s="15" customFormat="1" ht="12" customHeight="1" outlineLevel="1" x14ac:dyDescent="0.25">
      <c r="B84" s="20"/>
      <c r="C84" s="31"/>
      <c r="D84" s="40" t="s">
        <v>49</v>
      </c>
      <c r="E84" s="41">
        <v>714838.47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36"/>
      <c r="P84" s="36"/>
      <c r="Q84" s="36"/>
      <c r="R84" s="36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16"/>
    </row>
    <row r="85" spans="2:41" s="15" customFormat="1" ht="12" customHeight="1" outlineLevel="1" x14ac:dyDescent="0.25">
      <c r="B85" s="20"/>
      <c r="C85" s="31"/>
      <c r="D85" s="40" t="s">
        <v>65</v>
      </c>
      <c r="E85" s="41">
        <v>0</v>
      </c>
      <c r="F85" s="41">
        <v>0</v>
      </c>
      <c r="G85" s="41">
        <v>0</v>
      </c>
      <c r="H85" s="41">
        <v>59233.79</v>
      </c>
      <c r="I85" s="41">
        <v>0</v>
      </c>
      <c r="J85" s="41">
        <v>1156196.43</v>
      </c>
      <c r="K85" s="41">
        <v>0</v>
      </c>
      <c r="L85" s="41">
        <v>1331720.82</v>
      </c>
      <c r="M85" s="41">
        <v>6528269.5</v>
      </c>
      <c r="N85" s="41">
        <v>4194468.08</v>
      </c>
      <c r="O85" s="36">
        <v>10560719.23</v>
      </c>
      <c r="P85" s="36">
        <v>7994246.8100000005</v>
      </c>
      <c r="Q85" s="36">
        <v>21149392.640000001</v>
      </c>
      <c r="R85" s="36">
        <v>10233303.699999999</v>
      </c>
      <c r="S85" s="42">
        <v>26770876.66</v>
      </c>
      <c r="T85" s="42">
        <v>13998818.99</v>
      </c>
      <c r="U85" s="42">
        <v>48940799.459999993</v>
      </c>
      <c r="V85" s="42">
        <v>28567423.270000003</v>
      </c>
      <c r="W85" s="42">
        <v>81809471.890000001</v>
      </c>
      <c r="X85" s="42">
        <v>51362960.439999998</v>
      </c>
      <c r="Y85" s="42">
        <v>117957874.03</v>
      </c>
      <c r="Z85" s="42">
        <v>54291712.510000005</v>
      </c>
      <c r="AA85" s="42">
        <v>159393057.65000001</v>
      </c>
      <c r="AB85" s="42">
        <v>51165770.719999999</v>
      </c>
      <c r="AC85" s="42">
        <v>213465957.63999999</v>
      </c>
      <c r="AD85" s="42">
        <v>74003983.420000002</v>
      </c>
      <c r="AE85" s="42">
        <v>465451205.49000001</v>
      </c>
      <c r="AF85" s="42">
        <v>319420871.44</v>
      </c>
      <c r="AG85" s="42">
        <v>1524756840.3099999</v>
      </c>
      <c r="AH85" s="42">
        <v>1143893421.4000001</v>
      </c>
      <c r="AI85" s="42">
        <v>2078985199.6399999</v>
      </c>
      <c r="AJ85" s="42">
        <v>1299545708.6100001</v>
      </c>
      <c r="AK85" s="42">
        <v>0</v>
      </c>
      <c r="AL85" s="42">
        <v>0</v>
      </c>
      <c r="AM85" s="42">
        <v>0</v>
      </c>
      <c r="AN85" s="42">
        <v>0</v>
      </c>
      <c r="AO85" s="16"/>
    </row>
    <row r="86" spans="2:41" s="15" customFormat="1" ht="12" customHeight="1" outlineLevel="1" x14ac:dyDescent="0.25">
      <c r="B86" s="20"/>
      <c r="C86" s="31"/>
      <c r="D86" s="40" t="s">
        <v>75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36"/>
      <c r="P86" s="36">
        <v>831545.11</v>
      </c>
      <c r="Q86" s="36">
        <v>8927281.620000001</v>
      </c>
      <c r="R86" s="36">
        <v>3305737.38</v>
      </c>
      <c r="S86" s="42">
        <v>9680257.9900000002</v>
      </c>
      <c r="T86" s="42">
        <v>5046780.92</v>
      </c>
      <c r="U86" s="42">
        <v>20101204.5</v>
      </c>
      <c r="V86" s="42">
        <v>12617582.390000001</v>
      </c>
      <c r="W86" s="42">
        <v>33238569.109999999</v>
      </c>
      <c r="X86" s="42">
        <v>23635888.619999997</v>
      </c>
      <c r="Y86" s="42">
        <v>47853118.716000006</v>
      </c>
      <c r="Z86" s="42">
        <v>19588225.899999999</v>
      </c>
      <c r="AA86" s="42">
        <v>61908502.93</v>
      </c>
      <c r="AB86" s="42">
        <v>12668453.76</v>
      </c>
      <c r="AC86" s="42">
        <v>89994311.659999996</v>
      </c>
      <c r="AD86" s="42">
        <v>32321859.16</v>
      </c>
      <c r="AE86" s="42">
        <v>187034464.12</v>
      </c>
      <c r="AF86" s="42">
        <v>178948524.87</v>
      </c>
      <c r="AG86" s="42">
        <v>602691317.20000005</v>
      </c>
      <c r="AH86" s="42">
        <v>590218146.45000005</v>
      </c>
      <c r="AI86" s="42">
        <v>821909561.20000005</v>
      </c>
      <c r="AJ86" s="42">
        <v>631509071.89999998</v>
      </c>
      <c r="AK86" s="42">
        <v>0</v>
      </c>
      <c r="AL86" s="42">
        <v>0</v>
      </c>
      <c r="AM86" s="42">
        <v>0</v>
      </c>
      <c r="AN86" s="42">
        <v>0</v>
      </c>
      <c r="AO86" s="16"/>
    </row>
    <row r="87" spans="2:41" s="15" customFormat="1" ht="12" customHeight="1" outlineLevel="1" x14ac:dyDescent="0.25">
      <c r="B87" s="20"/>
      <c r="C87" s="31"/>
      <c r="D87" s="40" t="s">
        <v>98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36"/>
      <c r="P87" s="36"/>
      <c r="Q87" s="36"/>
      <c r="R87" s="36"/>
      <c r="S87" s="42"/>
      <c r="T87" s="42"/>
      <c r="U87" s="42"/>
      <c r="V87" s="42"/>
      <c r="W87" s="42"/>
      <c r="X87" s="42"/>
      <c r="Y87" s="42">
        <v>0</v>
      </c>
      <c r="Z87" s="42">
        <v>0</v>
      </c>
      <c r="AA87" s="42">
        <v>0</v>
      </c>
      <c r="AB87" s="42">
        <v>1586753.73</v>
      </c>
      <c r="AC87" s="42">
        <v>6464441.4800000004</v>
      </c>
      <c r="AD87" s="42">
        <v>5285149.5300000012</v>
      </c>
      <c r="AE87" s="42">
        <v>22926368.289999999</v>
      </c>
      <c r="AF87" s="42">
        <v>37081630.289999999</v>
      </c>
      <c r="AG87" s="42">
        <v>41922067.920000002</v>
      </c>
      <c r="AH87" s="42">
        <v>61471496.060000002</v>
      </c>
      <c r="AI87" s="42">
        <v>58015887.93</v>
      </c>
      <c r="AJ87" s="42">
        <v>71854945.620000005</v>
      </c>
      <c r="AK87" s="42">
        <v>0</v>
      </c>
      <c r="AL87" s="42">
        <v>0</v>
      </c>
      <c r="AM87" s="42">
        <v>0</v>
      </c>
      <c r="AN87" s="42">
        <v>0</v>
      </c>
      <c r="AO87" s="16"/>
    </row>
    <row r="88" spans="2:41" s="15" customFormat="1" ht="12" customHeight="1" outlineLevel="1" x14ac:dyDescent="0.25">
      <c r="B88" s="20"/>
      <c r="C88" s="31"/>
      <c r="D88" s="40" t="s">
        <v>107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6"/>
      <c r="P88" s="36"/>
      <c r="Q88" s="36"/>
      <c r="R88" s="36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>
        <v>0</v>
      </c>
      <c r="AD88" s="42">
        <v>23476331.940000001</v>
      </c>
      <c r="AE88" s="42">
        <v>0</v>
      </c>
      <c r="AF88" s="42">
        <v>360748156.41999996</v>
      </c>
      <c r="AG88" s="42">
        <v>0</v>
      </c>
      <c r="AH88" s="42">
        <v>345408088.93000001</v>
      </c>
      <c r="AI88" s="42">
        <v>1236151364.48</v>
      </c>
      <c r="AJ88" s="42">
        <v>1210187679.1999998</v>
      </c>
      <c r="AK88" s="42">
        <v>0</v>
      </c>
      <c r="AL88" s="42">
        <v>0</v>
      </c>
      <c r="AM88" s="42">
        <v>0</v>
      </c>
      <c r="AN88" s="42">
        <v>0</v>
      </c>
      <c r="AO88" s="16"/>
    </row>
    <row r="89" spans="2:41" s="15" customFormat="1" ht="12" customHeight="1" outlineLevel="1" x14ac:dyDescent="0.25">
      <c r="B89" s="20"/>
      <c r="C89" s="31"/>
      <c r="D89" s="40" t="s">
        <v>109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36"/>
      <c r="P89" s="36"/>
      <c r="Q89" s="36"/>
      <c r="R89" s="36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>
        <v>0</v>
      </c>
      <c r="AD89" s="42">
        <v>8744427.370000001</v>
      </c>
      <c r="AE89" s="42">
        <v>0</v>
      </c>
      <c r="AF89" s="42">
        <v>50535820.659999996</v>
      </c>
      <c r="AG89" s="42">
        <v>0</v>
      </c>
      <c r="AH89" s="42">
        <v>575867801.18999994</v>
      </c>
      <c r="AI89" s="42">
        <v>0</v>
      </c>
      <c r="AJ89" s="42">
        <v>844641498.88</v>
      </c>
      <c r="AK89" s="42">
        <v>335529854.625</v>
      </c>
      <c r="AL89" s="42">
        <v>335529854.63</v>
      </c>
      <c r="AM89" s="42">
        <v>492946137.24000001</v>
      </c>
      <c r="AN89" s="42">
        <v>492946137.24000001</v>
      </c>
      <c r="AO89" s="16"/>
    </row>
    <row r="90" spans="2:41" s="15" customFormat="1" ht="12" customHeight="1" outlineLevel="1" x14ac:dyDescent="0.25">
      <c r="B90" s="20"/>
      <c r="C90" s="31"/>
      <c r="D90" s="40" t="s">
        <v>54</v>
      </c>
      <c r="E90" s="41">
        <v>0</v>
      </c>
      <c r="F90" s="41">
        <v>0</v>
      </c>
      <c r="G90" s="41">
        <v>0</v>
      </c>
      <c r="H90" s="41">
        <v>0</v>
      </c>
      <c r="I90" s="41">
        <v>445070.52</v>
      </c>
      <c r="J90" s="41">
        <v>9866.59</v>
      </c>
      <c r="K90" s="41">
        <v>236887.52</v>
      </c>
      <c r="L90" s="41">
        <v>12641.17</v>
      </c>
      <c r="M90" s="41">
        <v>472547.85</v>
      </c>
      <c r="N90" s="41">
        <v>33332.410000000003</v>
      </c>
      <c r="O90" s="36">
        <v>522919.65</v>
      </c>
      <c r="P90" s="36">
        <v>51360.51</v>
      </c>
      <c r="Q90" s="36">
        <v>838121.63</v>
      </c>
      <c r="R90" s="36">
        <v>84787.33</v>
      </c>
      <c r="S90" s="42">
        <v>938212.83000000007</v>
      </c>
      <c r="T90" s="42">
        <v>99061.51999999999</v>
      </c>
      <c r="U90" s="42">
        <v>1616529.75</v>
      </c>
      <c r="V90" s="42">
        <v>232698.27</v>
      </c>
      <c r="W90" s="42">
        <v>3013256.95</v>
      </c>
      <c r="X90" s="42">
        <v>347673.2</v>
      </c>
      <c r="Y90" s="42">
        <v>4121084.55</v>
      </c>
      <c r="Z90" s="42">
        <v>287167.74</v>
      </c>
      <c r="AA90" s="42">
        <v>5486817.7699999996</v>
      </c>
      <c r="AB90" s="42">
        <v>213890.01</v>
      </c>
      <c r="AC90" s="42">
        <v>7640484.0999999996</v>
      </c>
      <c r="AD90" s="42">
        <v>209300.2</v>
      </c>
      <c r="AE90" s="42">
        <v>14194636.26</v>
      </c>
      <c r="AF90" s="42">
        <v>422607.54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  <c r="AO90" s="16"/>
    </row>
    <row r="91" spans="2:41" s="15" customFormat="1" ht="12" customHeight="1" outlineLevel="1" x14ac:dyDescent="0.25">
      <c r="B91" s="20"/>
      <c r="C91" s="31"/>
      <c r="D91" s="40" t="s">
        <v>102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36"/>
      <c r="P91" s="36"/>
      <c r="Q91" s="36"/>
      <c r="R91" s="36"/>
      <c r="S91" s="42"/>
      <c r="T91" s="42"/>
      <c r="U91" s="42"/>
      <c r="V91" s="42"/>
      <c r="W91" s="42"/>
      <c r="X91" s="42"/>
      <c r="Y91" s="42"/>
      <c r="Z91" s="42"/>
      <c r="AA91" s="42">
        <v>7158200</v>
      </c>
      <c r="AB91" s="42">
        <v>468156.75</v>
      </c>
      <c r="AC91" s="42">
        <v>21082600</v>
      </c>
      <c r="AD91" s="42">
        <v>3942368.6999999997</v>
      </c>
      <c r="AE91" s="42">
        <v>74466000</v>
      </c>
      <c r="AF91" s="42">
        <v>45607137.43</v>
      </c>
      <c r="AG91" s="42">
        <v>135905000</v>
      </c>
      <c r="AH91" s="42">
        <v>101779238.49000001</v>
      </c>
      <c r="AI91" s="42">
        <v>168725429.25</v>
      </c>
      <c r="AJ91" s="42">
        <v>115240681.33000001</v>
      </c>
      <c r="AK91" s="42">
        <v>0</v>
      </c>
      <c r="AL91" s="42">
        <v>0</v>
      </c>
      <c r="AM91" s="42">
        <v>0</v>
      </c>
      <c r="AN91" s="42">
        <v>0</v>
      </c>
      <c r="AO91" s="16"/>
    </row>
    <row r="92" spans="2:41" s="15" customFormat="1" ht="12" customHeight="1" outlineLevel="1" x14ac:dyDescent="0.25">
      <c r="B92" s="20"/>
      <c r="C92" s="31"/>
      <c r="D92" s="40" t="s">
        <v>77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36"/>
      <c r="P92" s="36"/>
      <c r="Q92" s="36"/>
      <c r="R92" s="36"/>
      <c r="S92" s="42">
        <v>0</v>
      </c>
      <c r="T92" s="42">
        <v>9529137.4800000004</v>
      </c>
      <c r="U92" s="42">
        <v>0</v>
      </c>
      <c r="V92" s="42">
        <v>33820041.299999997</v>
      </c>
      <c r="W92" s="42">
        <v>0</v>
      </c>
      <c r="X92" s="42">
        <v>88454962.939999998</v>
      </c>
      <c r="Y92" s="42">
        <v>359278888.60000002</v>
      </c>
      <c r="Z92" s="42">
        <v>120267610.94</v>
      </c>
      <c r="AA92" s="42">
        <v>502153408.63</v>
      </c>
      <c r="AB92" s="42">
        <v>80327328.590000004</v>
      </c>
      <c r="AC92" s="42">
        <v>640293888.3599999</v>
      </c>
      <c r="AD92" s="42">
        <v>88628476.459999993</v>
      </c>
      <c r="AE92" s="42">
        <v>1308283917.3899999</v>
      </c>
      <c r="AF92" s="42">
        <v>457442920.16000003</v>
      </c>
      <c r="AG92" s="42">
        <v>4764977773.8899994</v>
      </c>
      <c r="AH92" s="42">
        <v>1705166787.04</v>
      </c>
      <c r="AI92" s="42">
        <v>6576590132.5500002</v>
      </c>
      <c r="AJ92" s="42">
        <v>1757888980.7800002</v>
      </c>
      <c r="AK92" s="42">
        <v>3891416663.4899998</v>
      </c>
      <c r="AL92" s="42">
        <v>3891416663.4899998</v>
      </c>
      <c r="AM92" s="42">
        <v>782012863.88999999</v>
      </c>
      <c r="AN92" s="42">
        <v>782012863.88999999</v>
      </c>
      <c r="AO92" s="16"/>
    </row>
    <row r="93" spans="2:41" s="15" customFormat="1" ht="12" customHeight="1" outlineLevel="1" x14ac:dyDescent="0.25">
      <c r="B93" s="20"/>
      <c r="C93" s="31"/>
      <c r="D93" s="40" t="s">
        <v>104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36"/>
      <c r="P93" s="36"/>
      <c r="Q93" s="36"/>
      <c r="R93" s="36"/>
      <c r="S93" s="42"/>
      <c r="T93" s="42"/>
      <c r="U93" s="42"/>
      <c r="V93" s="42"/>
      <c r="W93" s="42"/>
      <c r="X93" s="42"/>
      <c r="Y93" s="42"/>
      <c r="Z93" s="42"/>
      <c r="AA93" s="42">
        <v>0</v>
      </c>
      <c r="AB93" s="42">
        <v>9324218.3990000002</v>
      </c>
      <c r="AC93" s="42">
        <v>0</v>
      </c>
      <c r="AD93" s="42">
        <v>99257882.920000002</v>
      </c>
      <c r="AE93" s="42">
        <v>0</v>
      </c>
      <c r="AF93" s="42">
        <v>2315794975.02</v>
      </c>
      <c r="AG93" s="42">
        <v>0</v>
      </c>
      <c r="AH93" s="42">
        <v>5560612063.6299992</v>
      </c>
      <c r="AI93" s="42">
        <v>4946590910.4099998</v>
      </c>
      <c r="AJ93" s="42">
        <v>6408920330.1999998</v>
      </c>
      <c r="AK93" s="42">
        <v>0</v>
      </c>
      <c r="AL93" s="42">
        <v>0</v>
      </c>
      <c r="AM93" s="42">
        <v>0</v>
      </c>
      <c r="AN93" s="42">
        <v>0</v>
      </c>
      <c r="AO93" s="16"/>
    </row>
    <row r="94" spans="2:41" s="15" customFormat="1" ht="12" customHeight="1" outlineLevel="1" x14ac:dyDescent="0.25">
      <c r="B94" s="20"/>
      <c r="C94" s="31"/>
      <c r="D94" s="40" t="s">
        <v>81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36"/>
      <c r="P94" s="36"/>
      <c r="Q94" s="36"/>
      <c r="R94" s="36"/>
      <c r="S94" s="42">
        <v>0</v>
      </c>
      <c r="T94" s="42">
        <v>66600851.720000006</v>
      </c>
      <c r="U94" s="42">
        <v>0</v>
      </c>
      <c r="V94" s="42">
        <v>283895051.10000002</v>
      </c>
      <c r="W94" s="42">
        <v>870353100</v>
      </c>
      <c r="X94" s="42">
        <v>540797604.25</v>
      </c>
      <c r="Y94" s="42">
        <v>2149106580</v>
      </c>
      <c r="Z94" s="42">
        <v>515646194.81999993</v>
      </c>
      <c r="AA94" s="42">
        <v>2787841800</v>
      </c>
      <c r="AB94" s="42">
        <v>407495176.85999995</v>
      </c>
      <c r="AC94" s="42">
        <v>4071027600</v>
      </c>
      <c r="AD94" s="42">
        <v>516305024.22000003</v>
      </c>
      <c r="AE94" s="42">
        <v>6261401500</v>
      </c>
      <c r="AF94" s="42">
        <v>1098310412.3899999</v>
      </c>
      <c r="AG94" s="42">
        <v>15224741000</v>
      </c>
      <c r="AH94" s="42">
        <v>1809335567.8100002</v>
      </c>
      <c r="AI94" s="42">
        <v>9487395000</v>
      </c>
      <c r="AJ94" s="42">
        <v>473132961.37</v>
      </c>
      <c r="AK94" s="42"/>
      <c r="AL94" s="42"/>
      <c r="AM94" s="42"/>
      <c r="AN94" s="42"/>
      <c r="AO94" s="16"/>
    </row>
    <row r="95" spans="2:41" s="15" customFormat="1" ht="12" customHeight="1" outlineLevel="1" x14ac:dyDescent="0.25">
      <c r="B95" s="20"/>
      <c r="C95" s="31"/>
      <c r="D95" s="40" t="s">
        <v>83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6"/>
      <c r="P95" s="36"/>
      <c r="Q95" s="36"/>
      <c r="R95" s="36"/>
      <c r="S95" s="42"/>
      <c r="T95" s="42"/>
      <c r="U95" s="42">
        <v>0</v>
      </c>
      <c r="V95" s="42">
        <v>233778154.39000002</v>
      </c>
      <c r="W95" s="42">
        <v>0</v>
      </c>
      <c r="X95" s="42">
        <v>536184112.50999999</v>
      </c>
      <c r="Y95" s="42">
        <v>2456437665</v>
      </c>
      <c r="Z95" s="42">
        <v>561465947.76999998</v>
      </c>
      <c r="AA95" s="42">
        <v>3186514650</v>
      </c>
      <c r="AB95" s="42">
        <v>436604950.04000002</v>
      </c>
      <c r="AC95" s="42">
        <v>4653201300</v>
      </c>
      <c r="AD95" s="42">
        <v>546032258.91000009</v>
      </c>
      <c r="AE95" s="42">
        <v>9658200750</v>
      </c>
      <c r="AF95" s="42">
        <v>1117026405.8299999</v>
      </c>
      <c r="AG95" s="42">
        <v>7612370500</v>
      </c>
      <c r="AH95" s="42">
        <v>1317213294.5899999</v>
      </c>
      <c r="AI95" s="42">
        <v>10617692500</v>
      </c>
      <c r="AJ95" s="42">
        <v>755424849.79999995</v>
      </c>
      <c r="AK95" s="42">
        <v>0</v>
      </c>
      <c r="AL95" s="42">
        <v>0</v>
      </c>
      <c r="AM95" s="42">
        <v>1650166.69</v>
      </c>
      <c r="AN95" s="42">
        <v>1650166.69</v>
      </c>
      <c r="AO95" s="16"/>
    </row>
    <row r="96" spans="2:41" s="15" customFormat="1" ht="12" customHeight="1" outlineLevel="1" x14ac:dyDescent="0.25">
      <c r="B96" s="20"/>
      <c r="C96" s="31"/>
      <c r="D96" s="43" t="s">
        <v>116</v>
      </c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>
        <v>0</v>
      </c>
      <c r="AJ96" s="42">
        <v>9554474206.1200008</v>
      </c>
      <c r="AK96" s="42">
        <v>0</v>
      </c>
      <c r="AL96" s="42">
        <v>0</v>
      </c>
      <c r="AM96" s="42">
        <v>0</v>
      </c>
      <c r="AN96" s="42">
        <v>0</v>
      </c>
      <c r="AO96" s="16"/>
    </row>
    <row r="97" spans="2:41" s="15" customFormat="1" ht="12" customHeight="1" outlineLevel="1" x14ac:dyDescent="0.25">
      <c r="B97" s="20"/>
      <c r="C97" s="31"/>
      <c r="D97" s="40" t="s">
        <v>90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36"/>
      <c r="P97" s="36"/>
      <c r="Q97" s="36"/>
      <c r="R97" s="36"/>
      <c r="S97" s="42"/>
      <c r="T97" s="42"/>
      <c r="U97" s="42"/>
      <c r="V97" s="42"/>
      <c r="W97" s="42">
        <v>0</v>
      </c>
      <c r="X97" s="42">
        <v>0</v>
      </c>
      <c r="Y97" s="42">
        <v>0</v>
      </c>
      <c r="Z97" s="42">
        <v>26008649.240000002</v>
      </c>
      <c r="AA97" s="42">
        <v>0</v>
      </c>
      <c r="AB97" s="42">
        <v>61594622.780000001</v>
      </c>
      <c r="AC97" s="42">
        <v>208933172.56</v>
      </c>
      <c r="AD97" s="42">
        <v>214685313.22999999</v>
      </c>
      <c r="AE97" s="42">
        <v>2201357505.7400002</v>
      </c>
      <c r="AF97" s="42">
        <v>1081072309.76</v>
      </c>
      <c r="AG97" s="42">
        <v>4236086315.6399999</v>
      </c>
      <c r="AH97" s="42">
        <v>2725198769</v>
      </c>
      <c r="AI97" s="42">
        <v>5794729157.3000002</v>
      </c>
      <c r="AJ97" s="42">
        <v>3416395962.9099998</v>
      </c>
      <c r="AK97" s="42">
        <v>0</v>
      </c>
      <c r="AL97" s="42">
        <v>0</v>
      </c>
      <c r="AM97" s="42">
        <v>0</v>
      </c>
      <c r="AN97" s="42">
        <v>0</v>
      </c>
      <c r="AO97" s="16"/>
    </row>
    <row r="98" spans="2:41" s="19" customFormat="1" ht="12" customHeight="1" outlineLevel="1" x14ac:dyDescent="0.25">
      <c r="B98" s="20"/>
      <c r="C98" s="31"/>
      <c r="D98" s="40"/>
      <c r="E98" s="41"/>
      <c r="F98" s="41"/>
      <c r="G98" s="41"/>
      <c r="H98" s="41"/>
      <c r="I98" s="41"/>
      <c r="J98" s="41"/>
      <c r="K98" s="37"/>
      <c r="L98" s="37"/>
      <c r="M98" s="37"/>
      <c r="N98" s="37"/>
      <c r="O98" s="34"/>
      <c r="P98" s="34"/>
      <c r="Q98" s="34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16"/>
    </row>
    <row r="99" spans="2:41" s="19" customFormat="1" ht="12" customHeight="1" outlineLevel="2" x14ac:dyDescent="0.25">
      <c r="B99" s="18"/>
      <c r="C99" s="38" t="s">
        <v>91</v>
      </c>
      <c r="D99" s="39"/>
      <c r="E99" s="33">
        <f>SUM(E100:E111)</f>
        <v>43115014.361000001</v>
      </c>
      <c r="F99" s="33">
        <f t="shared" ref="F99:AF99" si="11">SUM(F100:F111)</f>
        <v>3855487.7249799999</v>
      </c>
      <c r="G99" s="33">
        <f t="shared" si="11"/>
        <v>46163003.741999999</v>
      </c>
      <c r="H99" s="33">
        <f t="shared" si="11"/>
        <v>3089204.4892120617</v>
      </c>
      <c r="I99" s="33">
        <f t="shared" si="11"/>
        <v>42743278.640000001</v>
      </c>
      <c r="J99" s="33">
        <f t="shared" si="11"/>
        <v>1895381.22</v>
      </c>
      <c r="K99" s="33">
        <f t="shared" si="11"/>
        <v>14041460.060000001</v>
      </c>
      <c r="L99" s="33">
        <f t="shared" si="11"/>
        <v>332571</v>
      </c>
      <c r="M99" s="33">
        <f t="shared" si="11"/>
        <v>0</v>
      </c>
      <c r="N99" s="33">
        <f t="shared" si="11"/>
        <v>0</v>
      </c>
      <c r="O99" s="33">
        <f t="shared" si="11"/>
        <v>0</v>
      </c>
      <c r="P99" s="33">
        <f t="shared" si="11"/>
        <v>0</v>
      </c>
      <c r="Q99" s="33">
        <f t="shared" si="11"/>
        <v>0</v>
      </c>
      <c r="R99" s="33">
        <f t="shared" si="11"/>
        <v>0</v>
      </c>
      <c r="S99" s="33">
        <f t="shared" si="11"/>
        <v>0</v>
      </c>
      <c r="T99" s="33">
        <f t="shared" si="11"/>
        <v>0</v>
      </c>
      <c r="U99" s="33">
        <f t="shared" si="11"/>
        <v>0</v>
      </c>
      <c r="V99" s="33">
        <f t="shared" si="11"/>
        <v>32318933.670000002</v>
      </c>
      <c r="W99" s="33">
        <f t="shared" si="11"/>
        <v>0</v>
      </c>
      <c r="X99" s="33">
        <f t="shared" si="11"/>
        <v>146611371.89999998</v>
      </c>
      <c r="Y99" s="33">
        <f t="shared" si="11"/>
        <v>498630035.83000004</v>
      </c>
      <c r="Z99" s="33">
        <f t="shared" si="11"/>
        <v>204806394.80344146</v>
      </c>
      <c r="AA99" s="33">
        <f t="shared" si="11"/>
        <v>1508875228.72</v>
      </c>
      <c r="AB99" s="33">
        <f t="shared" si="11"/>
        <v>312122760.98000002</v>
      </c>
      <c r="AC99" s="33">
        <f t="shared" si="11"/>
        <v>3229526240.3309898</v>
      </c>
      <c r="AD99" s="33">
        <f t="shared" si="11"/>
        <v>507382255.40999997</v>
      </c>
      <c r="AE99" s="33">
        <f t="shared" si="11"/>
        <v>7608654603.1900005</v>
      </c>
      <c r="AF99" s="33">
        <f t="shared" si="11"/>
        <v>1259412317.0999999</v>
      </c>
      <c r="AG99" s="33">
        <v>26487576016.089996</v>
      </c>
      <c r="AH99" s="33">
        <v>3833057654.4299998</v>
      </c>
      <c r="AI99" s="33">
        <v>33552853494.330002</v>
      </c>
      <c r="AJ99" s="33">
        <v>4863969341.8800011</v>
      </c>
      <c r="AK99" s="33">
        <v>0</v>
      </c>
      <c r="AL99" s="33">
        <v>0</v>
      </c>
      <c r="AM99" s="33">
        <v>0</v>
      </c>
      <c r="AN99" s="33">
        <v>0</v>
      </c>
      <c r="AO99" s="16"/>
    </row>
    <row r="100" spans="2:41" s="19" customFormat="1" ht="12" customHeight="1" outlineLevel="2" x14ac:dyDescent="0.25">
      <c r="B100" s="18"/>
      <c r="C100" s="38"/>
      <c r="D100" s="40" t="s">
        <v>8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36">
        <v>0</v>
      </c>
      <c r="P100" s="36">
        <v>0</v>
      </c>
      <c r="Q100" s="36">
        <v>0</v>
      </c>
      <c r="R100" s="36">
        <v>0</v>
      </c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16"/>
    </row>
    <row r="101" spans="2:41" s="19" customFormat="1" ht="12" customHeight="1" outlineLevel="2" x14ac:dyDescent="0.25">
      <c r="B101" s="18"/>
      <c r="C101" s="38"/>
      <c r="D101" s="40" t="s">
        <v>9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36">
        <v>0</v>
      </c>
      <c r="P101" s="36">
        <v>0</v>
      </c>
      <c r="Q101" s="36">
        <v>0</v>
      </c>
      <c r="R101" s="36">
        <v>0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16"/>
    </row>
    <row r="102" spans="2:41" s="19" customFormat="1" ht="12" customHeight="1" outlineLevel="2" x14ac:dyDescent="0.25">
      <c r="B102" s="18"/>
      <c r="C102" s="38"/>
      <c r="D102" s="40" t="s">
        <v>10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36">
        <v>0</v>
      </c>
      <c r="P102" s="36">
        <v>0</v>
      </c>
      <c r="Q102" s="36">
        <v>0</v>
      </c>
      <c r="R102" s="36">
        <v>0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16"/>
    </row>
    <row r="103" spans="2:41" s="19" customFormat="1" ht="12" customHeight="1" outlineLevel="2" x14ac:dyDescent="0.25">
      <c r="B103" s="18"/>
      <c r="C103" s="38"/>
      <c r="D103" s="40" t="s">
        <v>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/>
      <c r="N103" s="41"/>
      <c r="O103" s="36"/>
      <c r="P103" s="36"/>
      <c r="Q103" s="36"/>
      <c r="R103" s="36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16"/>
    </row>
    <row r="104" spans="2:41" s="19" customFormat="1" ht="12" customHeight="1" outlineLevel="2" x14ac:dyDescent="0.25">
      <c r="B104" s="18"/>
      <c r="C104" s="38"/>
      <c r="D104" s="40" t="s">
        <v>16</v>
      </c>
      <c r="E104" s="41">
        <v>22343965.73</v>
      </c>
      <c r="F104" s="41">
        <v>3443023.33</v>
      </c>
      <c r="G104" s="41">
        <v>24188393.07</v>
      </c>
      <c r="H104" s="41">
        <v>2581127.44</v>
      </c>
      <c r="I104" s="41">
        <v>24866249.719999999</v>
      </c>
      <c r="J104" s="41">
        <v>1472108.67</v>
      </c>
      <c r="K104" s="41">
        <v>14041460.060000001</v>
      </c>
      <c r="L104" s="41">
        <v>332571</v>
      </c>
      <c r="M104" s="41">
        <v>0</v>
      </c>
      <c r="N104" s="41"/>
      <c r="O104" s="36">
        <v>0</v>
      </c>
      <c r="P104" s="36"/>
      <c r="Q104" s="36">
        <v>0</v>
      </c>
      <c r="R104" s="36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16"/>
    </row>
    <row r="105" spans="2:41" s="19" customFormat="1" ht="12" customHeight="1" outlineLevel="2" x14ac:dyDescent="0.25">
      <c r="B105" s="18"/>
      <c r="C105" s="38"/>
      <c r="D105" s="40" t="s">
        <v>12</v>
      </c>
      <c r="E105" s="41">
        <v>20771048.630999997</v>
      </c>
      <c r="F105" s="41">
        <v>412464.39498000004</v>
      </c>
      <c r="G105" s="41">
        <v>21974610.671999998</v>
      </c>
      <c r="H105" s="41">
        <v>508077.04921206168</v>
      </c>
      <c r="I105" s="41">
        <v>17877028.920000002</v>
      </c>
      <c r="J105" s="41">
        <v>423272.55</v>
      </c>
      <c r="K105" s="41">
        <v>0</v>
      </c>
      <c r="L105" s="41">
        <v>0</v>
      </c>
      <c r="M105" s="41">
        <v>0</v>
      </c>
      <c r="N105" s="41">
        <v>0</v>
      </c>
      <c r="O105" s="36">
        <v>0</v>
      </c>
      <c r="P105" s="36">
        <v>0</v>
      </c>
      <c r="Q105" s="36">
        <v>0</v>
      </c>
      <c r="R105" s="36">
        <v>0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16"/>
    </row>
    <row r="106" spans="2:41" s="19" customFormat="1" ht="12" customHeight="1" outlineLevel="2" x14ac:dyDescent="0.25">
      <c r="B106" s="18"/>
      <c r="C106" s="38"/>
      <c r="D106" s="43" t="s">
        <v>88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36"/>
      <c r="P106" s="36"/>
      <c r="Q106" s="36"/>
      <c r="R106" s="36"/>
      <c r="S106" s="42"/>
      <c r="T106" s="42"/>
      <c r="U106" s="42">
        <v>0</v>
      </c>
      <c r="V106" s="42">
        <v>32318933.670000002</v>
      </c>
      <c r="W106" s="42">
        <v>0</v>
      </c>
      <c r="X106" s="42">
        <v>7990197.1899999995</v>
      </c>
      <c r="Y106" s="42">
        <v>95637828.219999999</v>
      </c>
      <c r="Z106" s="42">
        <v>21148992.359999999</v>
      </c>
      <c r="AA106" s="42">
        <v>337518883.94</v>
      </c>
      <c r="AB106" s="42">
        <v>34741259.049999997</v>
      </c>
      <c r="AC106" s="42">
        <v>597295913.77098989</v>
      </c>
      <c r="AD106" s="42">
        <v>35472021.479999997</v>
      </c>
      <c r="AE106" s="42">
        <v>1185470139.6100001</v>
      </c>
      <c r="AF106" s="42">
        <v>60934366.629999995</v>
      </c>
      <c r="AG106" s="42">
        <v>4415022150.3199997</v>
      </c>
      <c r="AH106" s="42">
        <v>168655912.70999998</v>
      </c>
      <c r="AI106" s="42">
        <v>5874248211.7799997</v>
      </c>
      <c r="AJ106" s="42">
        <v>138645842.23000002</v>
      </c>
      <c r="AK106" s="42">
        <v>0</v>
      </c>
      <c r="AL106" s="42">
        <v>0</v>
      </c>
      <c r="AM106" s="42">
        <v>0</v>
      </c>
      <c r="AN106" s="42">
        <v>0</v>
      </c>
      <c r="AO106" s="16"/>
    </row>
    <row r="107" spans="2:41" s="19" customFormat="1" ht="12" customHeight="1" outlineLevel="2" x14ac:dyDescent="0.25">
      <c r="B107" s="18"/>
      <c r="C107" s="38"/>
      <c r="D107" s="43" t="s">
        <v>86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36"/>
      <c r="P107" s="36"/>
      <c r="Q107" s="36"/>
      <c r="R107" s="36"/>
      <c r="S107" s="42"/>
      <c r="T107" s="42"/>
      <c r="U107" s="42"/>
      <c r="V107" s="42"/>
      <c r="W107" s="42">
        <v>0</v>
      </c>
      <c r="X107" s="42">
        <v>117249759.11</v>
      </c>
      <c r="Y107" s="42">
        <v>338832244.38</v>
      </c>
      <c r="Z107" s="42">
        <v>85454896.610662997</v>
      </c>
      <c r="AA107" s="42">
        <v>818158133.64999998</v>
      </c>
      <c r="AB107" s="42">
        <v>127281855.80000001</v>
      </c>
      <c r="AC107" s="42">
        <v>1300710016.3800001</v>
      </c>
      <c r="AD107" s="42">
        <v>171903103.38</v>
      </c>
      <c r="AE107" s="42">
        <v>3103830777.5900002</v>
      </c>
      <c r="AF107" s="42">
        <v>374814151.97000003</v>
      </c>
      <c r="AG107" s="42">
        <v>10300966711.369999</v>
      </c>
      <c r="AH107" s="42">
        <v>990878547.35000002</v>
      </c>
      <c r="AI107" s="42">
        <v>11813139682.700001</v>
      </c>
      <c r="AJ107" s="42">
        <v>1124220244.3099999</v>
      </c>
      <c r="AK107" s="42">
        <v>0</v>
      </c>
      <c r="AL107" s="42">
        <v>0</v>
      </c>
      <c r="AM107" s="42">
        <v>0</v>
      </c>
      <c r="AN107" s="42">
        <v>0</v>
      </c>
      <c r="AO107" s="16"/>
    </row>
    <row r="108" spans="2:41" s="19" customFormat="1" ht="12" customHeight="1" outlineLevel="2" x14ac:dyDescent="0.25">
      <c r="B108" s="18"/>
      <c r="C108" s="38"/>
      <c r="D108" s="43" t="s">
        <v>87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36"/>
      <c r="P108" s="36"/>
      <c r="Q108" s="36"/>
      <c r="R108" s="36"/>
      <c r="S108" s="42"/>
      <c r="T108" s="42"/>
      <c r="U108" s="42"/>
      <c r="V108" s="42"/>
      <c r="W108" s="42">
        <v>0</v>
      </c>
      <c r="X108" s="42">
        <v>21170030.120000001</v>
      </c>
      <c r="Y108" s="42">
        <v>64159963.229999997</v>
      </c>
      <c r="Z108" s="42">
        <v>23140371.997716472</v>
      </c>
      <c r="AA108" s="42">
        <v>175321584.66999999</v>
      </c>
      <c r="AB108" s="42">
        <v>28227168.899999999</v>
      </c>
      <c r="AC108" s="42">
        <v>287837983.44</v>
      </c>
      <c r="AD108" s="42">
        <v>41022934.489999995</v>
      </c>
      <c r="AE108" s="42">
        <v>599298911.43000007</v>
      </c>
      <c r="AF108" s="42">
        <v>86734200.069999993</v>
      </c>
      <c r="AG108" s="42">
        <v>1860826143.1599998</v>
      </c>
      <c r="AH108" s="42">
        <v>193179586</v>
      </c>
      <c r="AI108" s="42">
        <v>1371433504.7199998</v>
      </c>
      <c r="AJ108" s="42">
        <v>187426221.01999998</v>
      </c>
      <c r="AK108" s="42">
        <v>0</v>
      </c>
      <c r="AL108" s="42">
        <v>0</v>
      </c>
      <c r="AM108" s="42">
        <v>0</v>
      </c>
      <c r="AN108" s="42">
        <v>0</v>
      </c>
      <c r="AO108" s="16"/>
    </row>
    <row r="109" spans="2:41" s="19" customFormat="1" ht="12" customHeight="1" outlineLevel="2" x14ac:dyDescent="0.25">
      <c r="B109" s="18"/>
      <c r="C109" s="38"/>
      <c r="D109" s="43" t="s">
        <v>93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36"/>
      <c r="P109" s="36"/>
      <c r="Q109" s="36"/>
      <c r="R109" s="36"/>
      <c r="S109" s="42"/>
      <c r="T109" s="42"/>
      <c r="U109" s="42"/>
      <c r="V109" s="42"/>
      <c r="W109" s="42"/>
      <c r="X109" s="42"/>
      <c r="Y109" s="42">
        <v>0</v>
      </c>
      <c r="Z109" s="42">
        <v>66671103.711752005</v>
      </c>
      <c r="AA109" s="42">
        <v>177876626.46000001</v>
      </c>
      <c r="AB109" s="42">
        <v>101158710.09</v>
      </c>
      <c r="AC109" s="42">
        <v>1043682326.74</v>
      </c>
      <c r="AD109" s="42">
        <v>186085225.16000003</v>
      </c>
      <c r="AE109" s="42">
        <v>2272739026.3000002</v>
      </c>
      <c r="AF109" s="42">
        <v>390435834.26999998</v>
      </c>
      <c r="AG109" s="42">
        <v>7583947351.6599998</v>
      </c>
      <c r="AH109" s="42">
        <v>1173609154.27</v>
      </c>
      <c r="AI109" s="42">
        <v>11304271917.049999</v>
      </c>
      <c r="AJ109" s="42">
        <v>1411883832.5400002</v>
      </c>
      <c r="AK109" s="42">
        <v>0</v>
      </c>
      <c r="AL109" s="42">
        <v>0</v>
      </c>
      <c r="AM109" s="42">
        <v>0</v>
      </c>
      <c r="AN109" s="42">
        <v>0</v>
      </c>
      <c r="AO109" s="16"/>
    </row>
    <row r="110" spans="2:41" s="19" customFormat="1" ht="12" customHeight="1" outlineLevel="2" x14ac:dyDescent="0.25">
      <c r="B110" s="18"/>
      <c r="C110" s="38"/>
      <c r="D110" s="43" t="s">
        <v>112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36"/>
      <c r="P110" s="36"/>
      <c r="Q110" s="36"/>
      <c r="R110" s="36"/>
      <c r="S110" s="42"/>
      <c r="T110" s="42"/>
      <c r="U110" s="42"/>
      <c r="V110" s="42"/>
      <c r="W110" s="42">
        <v>0</v>
      </c>
      <c r="X110" s="42">
        <v>201385.48</v>
      </c>
      <c r="Y110" s="42">
        <v>0</v>
      </c>
      <c r="Z110" s="42">
        <v>8391030.1233099997</v>
      </c>
      <c r="AA110" s="42">
        <v>0</v>
      </c>
      <c r="AB110" s="42">
        <v>20713767.140000001</v>
      </c>
      <c r="AC110" s="42">
        <v>0</v>
      </c>
      <c r="AD110" s="42">
        <v>72898970.900000006</v>
      </c>
      <c r="AE110" s="42">
        <v>447315748.25999999</v>
      </c>
      <c r="AF110" s="42">
        <v>346493764.15999997</v>
      </c>
      <c r="AG110" s="42">
        <v>2326813659.5799999</v>
      </c>
      <c r="AH110" s="42">
        <v>1265777336.1700001</v>
      </c>
      <c r="AI110" s="42">
        <v>3189760178.0799999</v>
      </c>
      <c r="AJ110" s="42">
        <v>1755590160.77</v>
      </c>
      <c r="AK110" s="42">
        <v>0</v>
      </c>
      <c r="AL110" s="42">
        <v>0</v>
      </c>
      <c r="AM110" s="42">
        <v>0</v>
      </c>
      <c r="AN110" s="42">
        <v>0</v>
      </c>
      <c r="AO110" s="16"/>
    </row>
    <row r="111" spans="2:41" s="19" customFormat="1" ht="12" customHeight="1" outlineLevel="2" x14ac:dyDescent="0.25">
      <c r="B111" s="18"/>
      <c r="C111" s="38"/>
      <c r="D111" s="43" t="s">
        <v>111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36"/>
      <c r="P111" s="36"/>
      <c r="Q111" s="36"/>
      <c r="R111" s="36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>
        <v>0</v>
      </c>
      <c r="AH111" s="42">
        <v>40957117.93</v>
      </c>
      <c r="AI111" s="42">
        <v>0</v>
      </c>
      <c r="AJ111" s="42">
        <v>246203041.00999999</v>
      </c>
      <c r="AK111" s="42">
        <v>0</v>
      </c>
      <c r="AL111" s="42">
        <v>0</v>
      </c>
      <c r="AM111" s="42">
        <v>0</v>
      </c>
      <c r="AN111" s="42">
        <v>0</v>
      </c>
      <c r="AO111" s="16"/>
    </row>
    <row r="112" spans="2:41" s="19" customFormat="1" ht="12" customHeight="1" outlineLevel="1" x14ac:dyDescent="0.25">
      <c r="B112" s="20"/>
      <c r="C112" s="31"/>
      <c r="D112" s="32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4"/>
      <c r="P112" s="34"/>
      <c r="Q112" s="34"/>
      <c r="R112" s="34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16"/>
    </row>
    <row r="113" spans="2:41" s="19" customFormat="1" ht="12" customHeight="1" outlineLevel="2" x14ac:dyDescent="0.25">
      <c r="B113" s="18"/>
      <c r="C113" s="38" t="s">
        <v>50</v>
      </c>
      <c r="D113" s="39"/>
      <c r="E113" s="33">
        <f>+SUM(E114:E115)</f>
        <v>108409142.765</v>
      </c>
      <c r="F113" s="33">
        <f>+SUM(F114:F115)</f>
        <v>66822581.443570018</v>
      </c>
      <c r="G113" s="33">
        <f>+SUM(G114:G116)</f>
        <v>72374366.189444855</v>
      </c>
      <c r="H113" s="33">
        <f>+SUM(H114:H116)</f>
        <v>360521363.10075212</v>
      </c>
      <c r="I113" s="33">
        <f t="shared" ref="I113:R113" si="12">+SUM(I114:I123)</f>
        <v>79926145.944973871</v>
      </c>
      <c r="J113" s="33">
        <f t="shared" si="12"/>
        <v>386128937.3688972</v>
      </c>
      <c r="K113" s="33">
        <f t="shared" si="12"/>
        <v>1230219251.7</v>
      </c>
      <c r="L113" s="33">
        <f t="shared" si="12"/>
        <v>547160365.21889055</v>
      </c>
      <c r="M113" s="33">
        <f t="shared" si="12"/>
        <v>143840497.27090001</v>
      </c>
      <c r="N113" s="33">
        <f t="shared" si="12"/>
        <v>658938246.4134295</v>
      </c>
      <c r="O113" s="34">
        <f t="shared" si="12"/>
        <v>164948923.99000001</v>
      </c>
      <c r="P113" s="34">
        <f t="shared" si="12"/>
        <v>719143991.33999991</v>
      </c>
      <c r="Q113" s="34">
        <f t="shared" si="12"/>
        <v>260875533.49000001</v>
      </c>
      <c r="R113" s="34">
        <f t="shared" si="12"/>
        <v>1587426430.5689406</v>
      </c>
      <c r="S113" s="35">
        <v>7280443435.8018932</v>
      </c>
      <c r="T113" s="35">
        <v>2311634153.3904881</v>
      </c>
      <c r="U113" s="35">
        <v>0</v>
      </c>
      <c r="V113" s="35">
        <v>4106536680.8781033</v>
      </c>
      <c r="W113" s="35">
        <v>1717338281.25</v>
      </c>
      <c r="X113" s="35">
        <v>6718069339.0731039</v>
      </c>
      <c r="Y113" s="35">
        <v>2594137500</v>
      </c>
      <c r="Z113" s="35">
        <v>7728328379.8593102</v>
      </c>
      <c r="AA113" s="35">
        <v>3528843750</v>
      </c>
      <c r="AB113" s="35">
        <v>9654369962.2582817</v>
      </c>
      <c r="AC113" s="35">
        <v>4740562500</v>
      </c>
      <c r="AD113" s="35">
        <v>15237360362.826754</v>
      </c>
      <c r="AE113" s="35">
        <v>82908647286.111298</v>
      </c>
      <c r="AF113" s="35">
        <v>34150214634.898914</v>
      </c>
      <c r="AG113" s="35">
        <v>264357115011.49002</v>
      </c>
      <c r="AH113" s="35">
        <v>95722128955.988602</v>
      </c>
      <c r="AI113" s="35">
        <v>419586500464.34003</v>
      </c>
      <c r="AJ113" s="35">
        <v>141216953154.74197</v>
      </c>
      <c r="AK113" s="35">
        <v>13490625000</v>
      </c>
      <c r="AL113" s="35">
        <v>13490625000</v>
      </c>
      <c r="AM113" s="35">
        <v>23669892124.006401</v>
      </c>
      <c r="AN113" s="35">
        <v>23669892124.009998</v>
      </c>
      <c r="AO113" s="16"/>
    </row>
    <row r="114" spans="2:41" s="19" customFormat="1" ht="12" customHeight="1" outlineLevel="2" x14ac:dyDescent="0.25">
      <c r="B114" s="18"/>
      <c r="C114" s="38"/>
      <c r="D114" s="40" t="s">
        <v>66</v>
      </c>
      <c r="E114" s="41">
        <v>108409142.765</v>
      </c>
      <c r="F114" s="41">
        <v>66822581.443570018</v>
      </c>
      <c r="G114" s="41">
        <v>72374366.189444855</v>
      </c>
      <c r="H114" s="41">
        <v>58659866.525877066</v>
      </c>
      <c r="I114" s="41">
        <v>79926145.944973871</v>
      </c>
      <c r="J114" s="41">
        <v>54807426.297181748</v>
      </c>
      <c r="K114" s="41">
        <v>96771751.700000003</v>
      </c>
      <c r="L114" s="41">
        <v>54909259.152569994</v>
      </c>
      <c r="M114" s="41">
        <v>143840497.27090001</v>
      </c>
      <c r="N114" s="41">
        <v>63668744.650687985</v>
      </c>
      <c r="O114" s="36">
        <v>164948923.99000001</v>
      </c>
      <c r="P114" s="36">
        <v>56821456.849999994</v>
      </c>
      <c r="Q114" s="36">
        <v>260875533.49000001</v>
      </c>
      <c r="R114" s="36">
        <v>55295841.631055839</v>
      </c>
      <c r="S114" s="42">
        <v>266402875.80189374</v>
      </c>
      <c r="T114" s="42">
        <v>29658415.22548794</v>
      </c>
      <c r="U114" s="42"/>
      <c r="V114" s="42"/>
      <c r="W114" s="42"/>
      <c r="X114" s="42">
        <v>381129.63999999996</v>
      </c>
      <c r="Y114" s="42"/>
      <c r="Z114" s="42"/>
      <c r="AA114" s="42"/>
      <c r="AB114" s="42">
        <v>1162395.3400000001</v>
      </c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16"/>
    </row>
    <row r="115" spans="2:41" s="19" customFormat="1" ht="12" customHeight="1" outlineLevel="2" x14ac:dyDescent="0.25">
      <c r="B115" s="18"/>
      <c r="C115" s="38"/>
      <c r="D115" s="40" t="s">
        <v>67</v>
      </c>
      <c r="E115" s="41">
        <v>0</v>
      </c>
      <c r="F115" s="41">
        <v>0</v>
      </c>
      <c r="G115" s="41">
        <v>0</v>
      </c>
      <c r="H115" s="41">
        <v>251366692.98487502</v>
      </c>
      <c r="I115" s="41">
        <v>0</v>
      </c>
      <c r="J115" s="41">
        <v>221756628.62818792</v>
      </c>
      <c r="K115" s="41">
        <v>0</v>
      </c>
      <c r="L115" s="41">
        <v>261414357.45374998</v>
      </c>
      <c r="M115" s="41">
        <v>0</v>
      </c>
      <c r="N115" s="41">
        <v>399495111.83536267</v>
      </c>
      <c r="O115" s="34"/>
      <c r="P115" s="36">
        <v>444535871.10999995</v>
      </c>
      <c r="Q115" s="36"/>
      <c r="R115" s="36">
        <v>942773681.42167783</v>
      </c>
      <c r="S115" s="42">
        <v>3542488560</v>
      </c>
      <c r="T115" s="42">
        <v>412540426.89999998</v>
      </c>
      <c r="U115" s="42"/>
      <c r="V115" s="42">
        <v>132193.51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16"/>
    </row>
    <row r="116" spans="2:41" s="19" customFormat="1" ht="12" customHeight="1" outlineLevel="2" x14ac:dyDescent="0.25">
      <c r="B116" s="18"/>
      <c r="C116" s="38"/>
      <c r="D116" s="40" t="s">
        <v>68</v>
      </c>
      <c r="E116" s="41"/>
      <c r="F116" s="41"/>
      <c r="G116" s="41">
        <v>0</v>
      </c>
      <c r="H116" s="41">
        <v>50494803.590000004</v>
      </c>
      <c r="I116" s="41">
        <v>0</v>
      </c>
      <c r="J116" s="41">
        <v>108626017.72352749</v>
      </c>
      <c r="K116" s="41">
        <v>0</v>
      </c>
      <c r="L116" s="41">
        <v>128046526.03</v>
      </c>
      <c r="M116" s="41">
        <v>0</v>
      </c>
      <c r="N116" s="41">
        <v>195774389.92737883</v>
      </c>
      <c r="O116" s="34"/>
      <c r="P116" s="36">
        <v>217786663.38</v>
      </c>
      <c r="Q116" s="36"/>
      <c r="R116" s="36">
        <v>176201395.68999997</v>
      </c>
      <c r="S116" s="42">
        <v>3471552000</v>
      </c>
      <c r="T116" s="42">
        <v>404279511.37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16"/>
    </row>
    <row r="117" spans="2:41" s="19" customFormat="1" ht="12" customHeight="1" outlineLevel="2" x14ac:dyDescent="0.25">
      <c r="B117" s="18"/>
      <c r="C117" s="38"/>
      <c r="D117" s="40" t="s">
        <v>99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34"/>
      <c r="P117" s="36"/>
      <c r="Q117" s="36"/>
      <c r="R117" s="36">
        <v>413155511.8262068</v>
      </c>
      <c r="S117" s="42">
        <v>0</v>
      </c>
      <c r="T117" s="42">
        <v>863676914.55500007</v>
      </c>
      <c r="U117" s="42">
        <v>0</v>
      </c>
      <c r="V117" s="42">
        <v>1605068915.5481033</v>
      </c>
      <c r="W117" s="42">
        <v>0</v>
      </c>
      <c r="X117" s="42">
        <v>2707521640.6331034</v>
      </c>
      <c r="Y117" s="42">
        <v>0</v>
      </c>
      <c r="Z117" s="42">
        <v>1787172180.1693101</v>
      </c>
      <c r="AA117" s="42">
        <v>0</v>
      </c>
      <c r="AB117" s="42">
        <v>4185210935.3232822</v>
      </c>
      <c r="AC117" s="42">
        <v>0</v>
      </c>
      <c r="AD117" s="42">
        <v>6413868033.6283541</v>
      </c>
      <c r="AE117" s="42">
        <v>73251413098.611298</v>
      </c>
      <c r="AF117" s="42">
        <v>13605025178.043911</v>
      </c>
      <c r="AG117" s="42">
        <v>230477130397.04001</v>
      </c>
      <c r="AH117" s="42">
        <v>27486856461.768597</v>
      </c>
      <c r="AI117" s="42">
        <v>316186419637.34003</v>
      </c>
      <c r="AJ117" s="42">
        <v>15785940121.90085</v>
      </c>
      <c r="AK117" s="42"/>
      <c r="AL117" s="42"/>
      <c r="AM117" s="42"/>
      <c r="AN117" s="42"/>
      <c r="AO117" s="16"/>
    </row>
    <row r="118" spans="2:41" s="19" customFormat="1" ht="12" customHeight="1" outlineLevel="2" x14ac:dyDescent="0.25">
      <c r="B118" s="18"/>
      <c r="C118" s="38"/>
      <c r="D118" s="40" t="s">
        <v>100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34"/>
      <c r="P118" s="36"/>
      <c r="Q118" s="36"/>
      <c r="R118" s="36"/>
      <c r="S118" s="42">
        <v>0</v>
      </c>
      <c r="T118" s="42">
        <v>329503687.19999999</v>
      </c>
      <c r="U118" s="42">
        <v>0</v>
      </c>
      <c r="V118" s="42">
        <v>966431681.97000003</v>
      </c>
      <c r="W118" s="42">
        <v>0</v>
      </c>
      <c r="X118" s="42">
        <v>1787855225.9200001</v>
      </c>
      <c r="Y118" s="42">
        <v>0</v>
      </c>
      <c r="Z118" s="42">
        <v>2590216157.9700003</v>
      </c>
      <c r="AA118" s="42">
        <v>0</v>
      </c>
      <c r="AB118" s="42">
        <v>2586507784.46</v>
      </c>
      <c r="AC118" s="42">
        <v>0</v>
      </c>
      <c r="AD118" s="42">
        <v>4568644906.3499994</v>
      </c>
      <c r="AE118" s="42">
        <v>0</v>
      </c>
      <c r="AF118" s="42">
        <v>10824293643.35</v>
      </c>
      <c r="AG118" s="42">
        <v>0</v>
      </c>
      <c r="AH118" s="42">
        <v>34317858070.650002</v>
      </c>
      <c r="AI118" s="42">
        <v>56543830827</v>
      </c>
      <c r="AJ118" s="42">
        <v>31563716625.649998</v>
      </c>
      <c r="AK118" s="42">
        <v>0</v>
      </c>
      <c r="AL118" s="42">
        <v>0</v>
      </c>
      <c r="AM118" s="42">
        <v>0</v>
      </c>
      <c r="AN118" s="42">
        <v>0</v>
      </c>
      <c r="AO118" s="16"/>
    </row>
    <row r="119" spans="2:41" s="19" customFormat="1" ht="12" customHeight="1" outlineLevel="2" x14ac:dyDescent="0.25">
      <c r="B119" s="18"/>
      <c r="C119" s="38"/>
      <c r="D119" s="40" t="s">
        <v>101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34"/>
      <c r="P119" s="36"/>
      <c r="Q119" s="36"/>
      <c r="R119" s="36"/>
      <c r="S119" s="42">
        <v>0</v>
      </c>
      <c r="T119" s="42">
        <v>687690</v>
      </c>
      <c r="U119" s="42">
        <v>0</v>
      </c>
      <c r="V119" s="42">
        <v>800812891.72000003</v>
      </c>
      <c r="W119" s="42">
        <v>0</v>
      </c>
      <c r="X119" s="42">
        <v>1291375658.26</v>
      </c>
      <c r="Y119" s="42">
        <v>0</v>
      </c>
      <c r="Z119" s="42">
        <v>2126113088.8199999</v>
      </c>
      <c r="AA119" s="42">
        <v>0</v>
      </c>
      <c r="AB119" s="42">
        <v>1463319428.1200001</v>
      </c>
      <c r="AC119" s="42">
        <v>0</v>
      </c>
      <c r="AD119" s="42">
        <v>2695656081.7200003</v>
      </c>
      <c r="AE119" s="42">
        <v>0</v>
      </c>
      <c r="AF119" s="42">
        <v>7249671880.0600004</v>
      </c>
      <c r="AG119" s="42">
        <v>0</v>
      </c>
      <c r="AH119" s="42">
        <v>27560013396.050003</v>
      </c>
      <c r="AI119" s="42">
        <v>0</v>
      </c>
      <c r="AJ119" s="42">
        <v>36807023773.860001</v>
      </c>
      <c r="AK119" s="42">
        <v>0</v>
      </c>
      <c r="AL119" s="42">
        <v>0</v>
      </c>
      <c r="AM119" s="42">
        <v>22708661588.32</v>
      </c>
      <c r="AN119" s="42">
        <v>22708661588.32</v>
      </c>
      <c r="AO119" s="16"/>
    </row>
    <row r="120" spans="2:41" s="19" customFormat="1" ht="12" customHeight="1" outlineLevel="2" x14ac:dyDescent="0.25">
      <c r="B120" s="18"/>
      <c r="C120" s="38"/>
      <c r="D120" s="40" t="s">
        <v>115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34"/>
      <c r="P120" s="36"/>
      <c r="Q120" s="36"/>
      <c r="R120" s="36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>
        <v>0</v>
      </c>
      <c r="AJ120" s="42">
        <v>51663360625</v>
      </c>
      <c r="AK120" s="42">
        <v>0</v>
      </c>
      <c r="AL120" s="42">
        <v>0</v>
      </c>
      <c r="AM120" s="42">
        <v>0</v>
      </c>
      <c r="AN120" s="42">
        <v>0</v>
      </c>
      <c r="AO120" s="16"/>
    </row>
    <row r="121" spans="2:41" s="19" customFormat="1" ht="12" customHeight="1" outlineLevel="2" x14ac:dyDescent="0.25">
      <c r="B121" s="18"/>
      <c r="C121" s="38"/>
      <c r="D121" s="40" t="s">
        <v>79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34"/>
      <c r="P121" s="36"/>
      <c r="Q121" s="36"/>
      <c r="R121" s="36"/>
      <c r="S121" s="42">
        <v>0</v>
      </c>
      <c r="T121" s="42">
        <v>271287508.13999999</v>
      </c>
      <c r="U121" s="42">
        <v>0</v>
      </c>
      <c r="V121" s="42">
        <v>734090998.13</v>
      </c>
      <c r="W121" s="42">
        <v>1717338281.25</v>
      </c>
      <c r="X121" s="42">
        <v>930935684.61999989</v>
      </c>
      <c r="Y121" s="42">
        <v>2594137500</v>
      </c>
      <c r="Z121" s="42">
        <v>1224826952.8999999</v>
      </c>
      <c r="AA121" s="42">
        <v>3528843750</v>
      </c>
      <c r="AB121" s="42">
        <v>1418169419.0149999</v>
      </c>
      <c r="AC121" s="42">
        <v>4740562500</v>
      </c>
      <c r="AD121" s="42">
        <v>1559191341.1284001</v>
      </c>
      <c r="AE121" s="42">
        <v>9657234187.5</v>
      </c>
      <c r="AF121" s="42">
        <v>2471223933.4449997</v>
      </c>
      <c r="AG121" s="42">
        <v>33879984614.450001</v>
      </c>
      <c r="AH121" s="42">
        <v>6357401027.5199995</v>
      </c>
      <c r="AI121" s="42">
        <v>46856250000</v>
      </c>
      <c r="AJ121" s="42">
        <v>5396912008.3311214</v>
      </c>
      <c r="AK121" s="42">
        <v>13490625000</v>
      </c>
      <c r="AL121" s="42">
        <v>13490625000</v>
      </c>
      <c r="AM121" s="42">
        <v>961230535.68640006</v>
      </c>
      <c r="AN121" s="42">
        <v>961230535.69000006</v>
      </c>
      <c r="AO121" s="16"/>
    </row>
    <row r="122" spans="2:41" s="19" customFormat="1" ht="12" customHeight="1" outlineLevel="2" x14ac:dyDescent="0.25">
      <c r="B122" s="18"/>
      <c r="C122" s="38"/>
      <c r="D122" s="40" t="s">
        <v>69</v>
      </c>
      <c r="E122" s="41"/>
      <c r="F122" s="41"/>
      <c r="G122" s="41"/>
      <c r="H122" s="41"/>
      <c r="I122" s="41">
        <v>0</v>
      </c>
      <c r="J122" s="41">
        <v>938864.72</v>
      </c>
      <c r="K122" s="41">
        <v>570227500</v>
      </c>
      <c r="L122" s="41">
        <v>53317678.422570571</v>
      </c>
      <c r="M122" s="41">
        <v>0</v>
      </c>
      <c r="N122" s="41"/>
      <c r="O122" s="34"/>
      <c r="P122" s="34"/>
      <c r="Q122" s="34"/>
      <c r="R122" s="34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16"/>
    </row>
    <row r="123" spans="2:41" s="19" customFormat="1" ht="12" customHeight="1" outlineLevel="2" x14ac:dyDescent="0.25">
      <c r="B123" s="18"/>
      <c r="C123" s="38"/>
      <c r="D123" s="40" t="s">
        <v>70</v>
      </c>
      <c r="E123" s="41"/>
      <c r="F123" s="41"/>
      <c r="G123" s="41"/>
      <c r="H123" s="41"/>
      <c r="I123" s="41">
        <v>0</v>
      </c>
      <c r="J123" s="41">
        <v>0</v>
      </c>
      <c r="K123" s="41">
        <v>563220000</v>
      </c>
      <c r="L123" s="41">
        <v>49472544.159999996</v>
      </c>
      <c r="M123" s="41"/>
      <c r="N123" s="41"/>
      <c r="O123" s="34"/>
      <c r="P123" s="34"/>
      <c r="Q123" s="34"/>
      <c r="R123" s="3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16"/>
    </row>
    <row r="124" spans="2:41" s="19" customFormat="1" ht="12" customHeight="1" outlineLevel="2" x14ac:dyDescent="0.25">
      <c r="B124" s="18"/>
      <c r="C124" s="38"/>
      <c r="D124" s="40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34"/>
      <c r="P124" s="34"/>
      <c r="Q124" s="34"/>
      <c r="R124" s="34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16"/>
    </row>
    <row r="125" spans="2:41" s="19" customFormat="1" ht="12" customHeight="1" outlineLevel="2" x14ac:dyDescent="0.25">
      <c r="B125" s="18"/>
      <c r="C125" s="38" t="s">
        <v>52</v>
      </c>
      <c r="D125" s="40"/>
      <c r="E125" s="33">
        <f t="shared" ref="E125:G125" si="13">+SUM(E126:E128)</f>
        <v>0</v>
      </c>
      <c r="F125" s="33">
        <f t="shared" si="13"/>
        <v>0</v>
      </c>
      <c r="G125" s="33">
        <f t="shared" si="13"/>
        <v>10580659.405923652</v>
      </c>
      <c r="H125" s="33">
        <f t="shared" ref="H125:N125" si="14">+SUM(H126:H128)</f>
        <v>8480338.2692728303</v>
      </c>
      <c r="I125" s="33">
        <f t="shared" si="14"/>
        <v>12357437.652815418</v>
      </c>
      <c r="J125" s="33">
        <f t="shared" si="14"/>
        <v>7893471.4164993661</v>
      </c>
      <c r="K125" s="33">
        <f t="shared" si="14"/>
        <v>16437879.376418423</v>
      </c>
      <c r="L125" s="33">
        <f t="shared" si="14"/>
        <v>9042525.5600000005</v>
      </c>
      <c r="M125" s="33">
        <f>+SUM(M126:M128)</f>
        <v>26875715.34</v>
      </c>
      <c r="N125" s="33">
        <f t="shared" si="14"/>
        <v>10659686.408000002</v>
      </c>
      <c r="O125" s="34">
        <f t="shared" ref="O125:R125" si="15">+SUM(O126:O128)</f>
        <v>29873525.919999994</v>
      </c>
      <c r="P125" s="34">
        <f t="shared" si="15"/>
        <v>8273889.9040000001</v>
      </c>
      <c r="Q125" s="34">
        <f t="shared" si="15"/>
        <v>57801843.160000004</v>
      </c>
      <c r="R125" s="34">
        <f t="shared" si="15"/>
        <v>7954992.2139999811</v>
      </c>
      <c r="S125" s="35">
        <v>47592873.890000001</v>
      </c>
      <c r="T125" s="35">
        <v>5129340.021799989</v>
      </c>
      <c r="U125" s="35">
        <v>63005497.389999993</v>
      </c>
      <c r="V125" s="35">
        <v>14013330.630619997</v>
      </c>
      <c r="W125" s="35">
        <v>98985359.180000007</v>
      </c>
      <c r="X125" s="35">
        <v>20830412.57</v>
      </c>
      <c r="Y125" s="35">
        <v>65668590.790000007</v>
      </c>
      <c r="Z125" s="35">
        <v>13262310.120000001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16"/>
    </row>
    <row r="126" spans="2:41" s="19" customFormat="1" ht="12" customHeight="1" outlineLevel="2" x14ac:dyDescent="0.25">
      <c r="B126" s="18"/>
      <c r="C126" s="38"/>
      <c r="D126" s="40" t="s">
        <v>71</v>
      </c>
      <c r="E126" s="41">
        <v>0</v>
      </c>
      <c r="F126" s="41">
        <v>0</v>
      </c>
      <c r="G126" s="41">
        <v>9279470.8487098068</v>
      </c>
      <c r="H126" s="41">
        <v>7400207.85857426</v>
      </c>
      <c r="I126" s="41">
        <v>11269978.18</v>
      </c>
      <c r="J126" s="41">
        <v>7024772.4331999999</v>
      </c>
      <c r="K126" s="41">
        <v>14991420.116434671</v>
      </c>
      <c r="L126" s="41">
        <v>7184124.3799999999</v>
      </c>
      <c r="M126" s="41">
        <v>24510896.869999997</v>
      </c>
      <c r="N126" s="41">
        <v>7842764.2880000016</v>
      </c>
      <c r="O126" s="36">
        <v>27245060.789999995</v>
      </c>
      <c r="P126" s="36">
        <v>6257688.2439999999</v>
      </c>
      <c r="Q126" s="36">
        <v>52716300.790000007</v>
      </c>
      <c r="R126" s="36">
        <v>7027532.9179999866</v>
      </c>
      <c r="S126" s="42">
        <v>30063447</v>
      </c>
      <c r="T126" s="42">
        <v>1300612.1139999889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16"/>
    </row>
    <row r="127" spans="2:41" s="15" customFormat="1" ht="12.75" customHeight="1" x14ac:dyDescent="0.25">
      <c r="B127" s="18"/>
      <c r="C127" s="38"/>
      <c r="D127" s="40" t="s">
        <v>72</v>
      </c>
      <c r="E127" s="41">
        <v>0</v>
      </c>
      <c r="F127" s="41">
        <v>0</v>
      </c>
      <c r="G127" s="41">
        <v>932052.46756480832</v>
      </c>
      <c r="H127" s="41">
        <v>775555.56034760247</v>
      </c>
      <c r="I127" s="41">
        <v>779013.04281541868</v>
      </c>
      <c r="J127" s="41">
        <v>565596.69703892583</v>
      </c>
      <c r="K127" s="41">
        <v>1036246.1277222385</v>
      </c>
      <c r="L127" s="41">
        <v>1331576.52</v>
      </c>
      <c r="M127" s="41">
        <v>1694257.28</v>
      </c>
      <c r="N127" s="41">
        <v>1546261.2</v>
      </c>
      <c r="O127" s="36">
        <v>1883249.8</v>
      </c>
      <c r="P127" s="36">
        <v>1431396.3</v>
      </c>
      <c r="Q127" s="36">
        <v>3643913.36</v>
      </c>
      <c r="R127" s="36">
        <v>685595.59600000002</v>
      </c>
      <c r="S127" s="42">
        <v>2078083.17</v>
      </c>
      <c r="T127" s="42">
        <v>119026.90360000005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16"/>
    </row>
    <row r="128" spans="2:41" s="15" customFormat="1" ht="12.75" customHeight="1" x14ac:dyDescent="0.25">
      <c r="B128" s="20"/>
      <c r="C128" s="38"/>
      <c r="D128" s="40" t="s">
        <v>73</v>
      </c>
      <c r="E128" s="36">
        <v>0</v>
      </c>
      <c r="F128" s="36">
        <v>0</v>
      </c>
      <c r="G128" s="41">
        <v>369136.08964903618</v>
      </c>
      <c r="H128" s="41">
        <v>304574.85035096772</v>
      </c>
      <c r="I128" s="41">
        <v>308446.43</v>
      </c>
      <c r="J128" s="41">
        <v>303102.28626044031</v>
      </c>
      <c r="K128" s="41">
        <v>410213.13226151292</v>
      </c>
      <c r="L128" s="41">
        <v>526824.66</v>
      </c>
      <c r="M128" s="41">
        <v>670561.18999999994</v>
      </c>
      <c r="N128" s="41">
        <v>1270660.92</v>
      </c>
      <c r="O128" s="36">
        <v>745215.33</v>
      </c>
      <c r="P128" s="36">
        <v>584805.36</v>
      </c>
      <c r="Q128" s="36">
        <v>1441629.0100000002</v>
      </c>
      <c r="R128" s="36">
        <v>241863.69999999425</v>
      </c>
      <c r="S128" s="42">
        <v>822019.61</v>
      </c>
      <c r="T128" s="42">
        <v>22980.43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16"/>
    </row>
    <row r="129" spans="2:41" s="15" customFormat="1" ht="12.75" customHeight="1" x14ac:dyDescent="0.25">
      <c r="B129" s="20"/>
      <c r="C129" s="38"/>
      <c r="D129" s="40" t="s">
        <v>82</v>
      </c>
      <c r="E129" s="36"/>
      <c r="F129" s="36"/>
      <c r="G129" s="41"/>
      <c r="H129" s="41"/>
      <c r="I129" s="41"/>
      <c r="J129" s="41"/>
      <c r="K129" s="41"/>
      <c r="L129" s="41"/>
      <c r="M129" s="41"/>
      <c r="N129" s="41"/>
      <c r="O129" s="36"/>
      <c r="P129" s="36"/>
      <c r="Q129" s="36"/>
      <c r="R129" s="36"/>
      <c r="S129" s="42">
        <v>14629324.109999999</v>
      </c>
      <c r="T129" s="42">
        <v>3686720.5742000001</v>
      </c>
      <c r="U129" s="42">
        <v>63005497.389999993</v>
      </c>
      <c r="V129" s="42">
        <v>14013330.630619997</v>
      </c>
      <c r="W129" s="42">
        <v>98985359.180000007</v>
      </c>
      <c r="X129" s="42">
        <v>20830412.57</v>
      </c>
      <c r="Y129" s="42">
        <v>65668590.790000007</v>
      </c>
      <c r="Z129" s="42">
        <v>13262310.120000001</v>
      </c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16"/>
    </row>
    <row r="130" spans="2:41" s="15" customFormat="1" ht="12" customHeight="1" x14ac:dyDescent="0.25">
      <c r="B130" s="20"/>
      <c r="C130" s="38"/>
      <c r="D130" s="40"/>
      <c r="E130" s="36"/>
      <c r="F130" s="36"/>
      <c r="G130" s="36"/>
      <c r="H130" s="36"/>
      <c r="I130" s="36"/>
      <c r="J130" s="36"/>
      <c r="K130" s="37"/>
      <c r="L130" s="37"/>
      <c r="M130" s="37"/>
      <c r="N130" s="37"/>
      <c r="O130" s="36"/>
      <c r="P130" s="36"/>
      <c r="Q130" s="36"/>
      <c r="R130" s="36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16"/>
    </row>
    <row r="131" spans="2:41" s="19" customFormat="1" ht="12" customHeight="1" x14ac:dyDescent="0.25">
      <c r="B131" s="52" t="s">
        <v>51</v>
      </c>
      <c r="C131" s="31"/>
      <c r="D131" s="32"/>
      <c r="E131" s="33">
        <f t="shared" ref="E131:AN131" si="16">+E59+E6</f>
        <v>995123556.32584357</v>
      </c>
      <c r="F131" s="34">
        <f t="shared" si="16"/>
        <v>280027065.95339358</v>
      </c>
      <c r="G131" s="33">
        <f t="shared" si="16"/>
        <v>414254401.49382007</v>
      </c>
      <c r="H131" s="34">
        <f t="shared" si="16"/>
        <v>470478501.35209787</v>
      </c>
      <c r="I131" s="33">
        <f t="shared" si="16"/>
        <v>494177864.54048312</v>
      </c>
      <c r="J131" s="34">
        <f t="shared" si="16"/>
        <v>498833626.47063822</v>
      </c>
      <c r="K131" s="34">
        <f t="shared" si="16"/>
        <v>1696965727.634438</v>
      </c>
      <c r="L131" s="34">
        <f t="shared" si="16"/>
        <v>663357306.43196821</v>
      </c>
      <c r="M131" s="34">
        <f t="shared" si="16"/>
        <v>1123470917.6203055</v>
      </c>
      <c r="N131" s="34">
        <f t="shared" si="16"/>
        <v>1133843605.6003501</v>
      </c>
      <c r="O131" s="34">
        <f t="shared" si="16"/>
        <v>1194062155.7311511</v>
      </c>
      <c r="P131" s="34">
        <f t="shared" si="16"/>
        <v>1189516820.2940626</v>
      </c>
      <c r="Q131" s="34">
        <f t="shared" si="16"/>
        <v>1337158642.1179597</v>
      </c>
      <c r="R131" s="34">
        <f t="shared" si="16"/>
        <v>2165399585.1900697</v>
      </c>
      <c r="S131" s="34">
        <f t="shared" si="16"/>
        <v>8257321015.5591583</v>
      </c>
      <c r="T131" s="34">
        <f t="shared" si="16"/>
        <v>2667953826.1232052</v>
      </c>
      <c r="U131" s="34">
        <f t="shared" si="16"/>
        <v>1515325084.76121</v>
      </c>
      <c r="V131" s="34">
        <f t="shared" si="16"/>
        <v>5642029226.4168329</v>
      </c>
      <c r="W131" s="34">
        <f t="shared" si="16"/>
        <v>5519049545.7428493</v>
      </c>
      <c r="X131" s="34">
        <f t="shared" si="16"/>
        <v>10095613241.689342</v>
      </c>
      <c r="Y131" s="34">
        <f t="shared" si="16"/>
        <v>11927061751.364532</v>
      </c>
      <c r="Z131" s="34">
        <f t="shared" si="16"/>
        <v>11436847903.864538</v>
      </c>
      <c r="AA131" s="34">
        <f t="shared" si="16"/>
        <v>18534316905.236515</v>
      </c>
      <c r="AB131" s="34">
        <f t="shared" si="16"/>
        <v>13074815219.469353</v>
      </c>
      <c r="AC131" s="34">
        <f t="shared" si="16"/>
        <v>25501818345.76405</v>
      </c>
      <c r="AD131" s="34">
        <f t="shared" si="16"/>
        <v>18826529549.867371</v>
      </c>
      <c r="AE131" s="34">
        <f t="shared" si="16"/>
        <v>122983368816.9343</v>
      </c>
      <c r="AF131" s="34">
        <f t="shared" si="16"/>
        <v>44868689972.180099</v>
      </c>
      <c r="AG131" s="34">
        <f t="shared" si="16"/>
        <v>339711003645.90399</v>
      </c>
      <c r="AH131" s="34">
        <f t="shared" si="16"/>
        <v>125636388881.4286</v>
      </c>
      <c r="AI131" s="34">
        <f t="shared" si="16"/>
        <v>513291622362.21002</v>
      </c>
      <c r="AJ131" s="34">
        <f t="shared" si="16"/>
        <v>203591143677.67929</v>
      </c>
      <c r="AK131" s="34">
        <f t="shared" si="16"/>
        <v>17898984463.574997</v>
      </c>
      <c r="AL131" s="34">
        <f t="shared" si="16"/>
        <v>17898984463.579941</v>
      </c>
      <c r="AM131" s="34">
        <f t="shared" si="16"/>
        <v>24965425242.026402</v>
      </c>
      <c r="AN131" s="34">
        <f t="shared" si="16"/>
        <v>24965425242.025215</v>
      </c>
      <c r="AO131" s="16"/>
    </row>
    <row r="132" spans="2:41" ht="12" customHeight="1" thickBot="1" x14ac:dyDescent="0.3">
      <c r="B132" s="21"/>
      <c r="C132" s="46"/>
      <c r="D132" s="47"/>
      <c r="E132" s="48"/>
      <c r="F132" s="48"/>
      <c r="G132" s="48"/>
      <c r="H132" s="48"/>
      <c r="I132" s="48"/>
      <c r="J132" s="48"/>
      <c r="K132" s="49"/>
      <c r="L132" s="49"/>
      <c r="M132" s="49"/>
      <c r="N132" s="49"/>
      <c r="O132" s="49"/>
      <c r="P132" s="49"/>
      <c r="Q132" s="49"/>
      <c r="R132" s="49"/>
      <c r="S132" s="50"/>
      <c r="T132" s="50"/>
      <c r="U132" s="50"/>
      <c r="V132" s="50"/>
      <c r="W132" s="50"/>
      <c r="X132" s="50"/>
      <c r="Y132" s="50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</row>
    <row r="134" spans="2:41" x14ac:dyDescent="0.25">
      <c r="C134" s="53" t="s">
        <v>56</v>
      </c>
      <c r="D134" s="54"/>
      <c r="Q134" s="24"/>
      <c r="S134" s="24"/>
      <c r="U134" s="25"/>
      <c r="W134" s="25"/>
      <c r="Y134" s="26"/>
      <c r="Z134" s="26"/>
      <c r="AA134" s="26"/>
      <c r="AC134" s="27"/>
      <c r="AH134" s="27"/>
      <c r="AJ134" s="26"/>
      <c r="AK134" s="63"/>
      <c r="AL134" s="63"/>
      <c r="AM134" s="63"/>
      <c r="AN134" s="63"/>
    </row>
    <row r="135" spans="2:41" x14ac:dyDescent="0.25">
      <c r="C135" s="53"/>
      <c r="D135" s="54" t="s">
        <v>121</v>
      </c>
      <c r="I135" s="28"/>
      <c r="J135" s="28"/>
      <c r="Q135" s="24"/>
      <c r="R135" s="24"/>
      <c r="S135" s="24"/>
      <c r="T135" s="24"/>
      <c r="U135" s="25"/>
      <c r="V135" s="25"/>
      <c r="W135" s="25"/>
      <c r="X135" s="25"/>
      <c r="Y135" s="25"/>
      <c r="Z135" s="25"/>
      <c r="AA135" s="25"/>
      <c r="AB135" s="25"/>
      <c r="AC135" s="25"/>
      <c r="AF135" s="25"/>
      <c r="AJ135" s="63"/>
      <c r="AK135" s="63"/>
      <c r="AL135" s="63"/>
      <c r="AM135" s="63"/>
      <c r="AN135" s="63"/>
    </row>
  </sheetData>
  <mergeCells count="18">
    <mergeCell ref="Y3:Z3"/>
    <mergeCell ref="W3:X3"/>
    <mergeCell ref="U3:V3"/>
    <mergeCell ref="S3:T3"/>
    <mergeCell ref="AK3:AN3"/>
    <mergeCell ref="AE3:AF3"/>
    <mergeCell ref="AG3:AH3"/>
    <mergeCell ref="AI3:AJ3"/>
    <mergeCell ref="AC3:AD3"/>
    <mergeCell ref="AA3:AB3"/>
    <mergeCell ref="B4:D4"/>
    <mergeCell ref="Q3:R3"/>
    <mergeCell ref="E3:F3"/>
    <mergeCell ref="O3:P3"/>
    <mergeCell ref="M3:N3"/>
    <mergeCell ref="K3:L3"/>
    <mergeCell ref="I3:J3"/>
    <mergeCell ref="G3:H3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5:J125 F8:H8 F43:G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2026-06-30T12:01:32Z</dcterms:modified>
</cp:coreProperties>
</file>