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ABRIL\"/>
    </mc:Choice>
  </mc:AlternateContent>
  <bookViews>
    <workbookView xWindow="0" yWindow="0" windowWidth="20490" windowHeight="702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Pagados'!$B$1:$AP$129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Pagados'!$D$1:$D$126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O125" i="4" l="1"/>
  <c r="AH125" i="4"/>
  <c r="AN125" i="4" l="1"/>
  <c r="AG125" i="4"/>
  <c r="AM125" i="4" l="1"/>
  <c r="AF125" i="4"/>
  <c r="AL125" i="4" l="1"/>
  <c r="AE125" i="4"/>
  <c r="AK125" i="4" l="1"/>
  <c r="AD125" i="4"/>
  <c r="AJ125" i="4" l="1"/>
  <c r="AC125" i="4" l="1"/>
  <c r="AP125" i="4"/>
  <c r="AI125" i="4"/>
  <c r="AB125" i="4" l="1"/>
  <c r="AA125" i="4"/>
  <c r="Z125" i="4" l="1"/>
  <c r="Y125" i="4"/>
  <c r="W125" i="4" l="1"/>
  <c r="O60" i="4" l="1"/>
  <c r="V125" i="4" l="1"/>
  <c r="U125" i="4"/>
  <c r="X125" i="4" l="1"/>
  <c r="T125" i="4" l="1"/>
  <c r="S125" i="4"/>
  <c r="R119" i="4" l="1"/>
  <c r="R108" i="4"/>
  <c r="R95" i="4"/>
  <c r="R60" i="4"/>
  <c r="R50" i="4"/>
  <c r="R46" i="4"/>
  <c r="R25" i="4"/>
  <c r="R22" i="4"/>
  <c r="R16" i="4"/>
  <c r="R11" i="4"/>
  <c r="Q119" i="4"/>
  <c r="Q108" i="4"/>
  <c r="Q95" i="4"/>
  <c r="Q60" i="4"/>
  <c r="Q50" i="4"/>
  <c r="Q46" i="4"/>
  <c r="Q25" i="4"/>
  <c r="Q22" i="4"/>
  <c r="Q16" i="4"/>
  <c r="Q11" i="4"/>
  <c r="Q9" i="4" l="1"/>
  <c r="Q58" i="4" l="1"/>
  <c r="Q125" i="4" s="1"/>
  <c r="R58" i="4" l="1"/>
  <c r="R9" i="4"/>
  <c r="R125" i="4" l="1"/>
  <c r="O25" i="4"/>
  <c r="P11" i="4"/>
  <c r="O11" i="4"/>
  <c r="P119" i="4"/>
  <c r="O119" i="4"/>
  <c r="M119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2" i="4"/>
  <c r="F22" i="4"/>
  <c r="G22" i="4"/>
  <c r="H22" i="4"/>
  <c r="I22" i="4"/>
  <c r="J22" i="4"/>
  <c r="K22" i="4"/>
  <c r="L22" i="4"/>
  <c r="M22" i="4"/>
  <c r="N22" i="4"/>
  <c r="O22" i="4"/>
  <c r="P22" i="4"/>
  <c r="E25" i="4"/>
  <c r="F25" i="4"/>
  <c r="G25" i="4"/>
  <c r="H25" i="4"/>
  <c r="I25" i="4"/>
  <c r="J25" i="4"/>
  <c r="K25" i="4"/>
  <c r="L25" i="4"/>
  <c r="M25" i="4"/>
  <c r="N25" i="4"/>
  <c r="P25" i="4"/>
  <c r="E46" i="4"/>
  <c r="F46" i="4"/>
  <c r="G46" i="4"/>
  <c r="H46" i="4"/>
  <c r="I46" i="4"/>
  <c r="J46" i="4"/>
  <c r="K46" i="4"/>
  <c r="L46" i="4"/>
  <c r="M46" i="4"/>
  <c r="N46" i="4"/>
  <c r="O46" i="4"/>
  <c r="P46" i="4"/>
  <c r="E50" i="4"/>
  <c r="F50" i="4"/>
  <c r="G50" i="4"/>
  <c r="H50" i="4"/>
  <c r="I50" i="4"/>
  <c r="J50" i="4"/>
  <c r="K50" i="4"/>
  <c r="L50" i="4"/>
  <c r="M50" i="4"/>
  <c r="N50" i="4"/>
  <c r="O50" i="4"/>
  <c r="P50" i="4"/>
  <c r="E60" i="4"/>
  <c r="F60" i="4"/>
  <c r="G60" i="4"/>
  <c r="H60" i="4"/>
  <c r="I60" i="4"/>
  <c r="J60" i="4"/>
  <c r="K60" i="4"/>
  <c r="L60" i="4"/>
  <c r="M60" i="4"/>
  <c r="N60" i="4"/>
  <c r="P60" i="4"/>
  <c r="E95" i="4"/>
  <c r="F95" i="4"/>
  <c r="G95" i="4"/>
  <c r="H95" i="4"/>
  <c r="I95" i="4"/>
  <c r="J95" i="4"/>
  <c r="K95" i="4"/>
  <c r="L95" i="4"/>
  <c r="M95" i="4"/>
  <c r="N95" i="4"/>
  <c r="O95" i="4"/>
  <c r="P95" i="4"/>
  <c r="E108" i="4"/>
  <c r="F108" i="4"/>
  <c r="G108" i="4"/>
  <c r="H108" i="4"/>
  <c r="I108" i="4"/>
  <c r="J108" i="4"/>
  <c r="K108" i="4"/>
  <c r="L108" i="4"/>
  <c r="M108" i="4"/>
  <c r="N108" i="4"/>
  <c r="O108" i="4"/>
  <c r="P108" i="4"/>
  <c r="E119" i="4"/>
  <c r="F119" i="4"/>
  <c r="G119" i="4"/>
  <c r="H119" i="4"/>
  <c r="I119" i="4"/>
  <c r="J119" i="4"/>
  <c r="K119" i="4"/>
  <c r="L119" i="4"/>
  <c r="N119" i="4"/>
  <c r="I58" i="4" l="1"/>
  <c r="E58" i="4"/>
  <c r="O58" i="4"/>
  <c r="M58" i="4"/>
  <c r="K9" i="4"/>
  <c r="O9" i="4"/>
  <c r="G9" i="4"/>
  <c r="N9" i="4"/>
  <c r="F9" i="4"/>
  <c r="L58" i="4"/>
  <c r="J9" i="4"/>
  <c r="H58" i="4"/>
  <c r="P58" i="4"/>
  <c r="N58" i="4"/>
  <c r="J58" i="4"/>
  <c r="F58" i="4"/>
  <c r="K58" i="4"/>
  <c r="G58" i="4"/>
  <c r="P9" i="4"/>
  <c r="L9" i="4"/>
  <c r="H9" i="4"/>
  <c r="M9" i="4"/>
  <c r="I9" i="4"/>
  <c r="E9" i="4"/>
  <c r="I125" i="4" l="1"/>
  <c r="E125" i="4"/>
  <c r="M125" i="4"/>
  <c r="K125" i="4"/>
  <c r="L125" i="4"/>
  <c r="F125" i="4"/>
  <c r="N125" i="4"/>
  <c r="H125" i="4"/>
  <c r="O125" i="4"/>
  <c r="G125" i="4"/>
  <c r="J125" i="4"/>
  <c r="P125" i="4"/>
</calcChain>
</file>

<file path=xl/comments1.xml><?xml version="1.0" encoding="utf-8"?>
<comments xmlns="http://schemas.openxmlformats.org/spreadsheetml/2006/main">
  <authors>
    <author>D30474752</author>
  </authors>
  <commentList>
    <comment ref="D81" authorId="0" shapeId="0">
      <text>
        <r>
          <rPr>
            <b/>
            <sz val="8"/>
            <color indexed="81"/>
            <rFont val="Tahoma"/>
            <family val="2"/>
          </rPr>
          <t>D30474752:</t>
        </r>
        <r>
          <rPr>
            <sz val="8"/>
            <color indexed="81"/>
            <rFont val="Tahoma"/>
            <family val="2"/>
          </rPr>
          <t xml:space="preserve">
En la planilla de pagos de ACIF figura como </t>
        </r>
        <r>
          <rPr>
            <b/>
            <sz val="8"/>
            <color indexed="81"/>
            <rFont val="Tahoma"/>
            <family val="2"/>
          </rPr>
          <t>BID</t>
        </r>
        <r>
          <rPr>
            <sz val="8"/>
            <color indexed="81"/>
            <rFont val="Tahoma"/>
            <family val="2"/>
          </rPr>
          <t xml:space="preserve"> 7425 </t>
        </r>
      </text>
    </comment>
  </commentList>
</comments>
</file>

<file path=xl/sharedStrings.xml><?xml version="1.0" encoding="utf-8"?>
<sst xmlns="http://schemas.openxmlformats.org/spreadsheetml/2006/main" count="147" uniqueCount="126">
  <si>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</si>
  <si>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</si>
  <si>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</si>
  <si>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</si>
  <si>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</si>
  <si>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</si>
  <si>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</si>
  <si>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</si>
  <si>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</si>
  <si>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</si>
  <si>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</si>
  <si>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</si>
  <si>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</si>
  <si>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</si>
  <si>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</si>
  <si>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</si>
  <si>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</si>
  <si>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</si>
  <si>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Ministerio de Finanzas de la Provincia de Córdoba</t>
  </si>
  <si>
    <t>Contaduría General</t>
  </si>
  <si>
    <t>Dirección de Uso de Crédito y Deuda Pública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</si>
  <si>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</si>
  <si>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</si>
  <si>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</si>
  <si>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</si>
  <si>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</si>
  <si>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</si>
  <si>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</si>
  <si>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</si>
  <si>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</si>
  <si>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</si>
  <si>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</si>
  <si>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</si>
  <si>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</si>
  <si>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</si>
  <si>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</si>
  <si>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</si>
  <si>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</si>
  <si>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</si>
  <si>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</si>
  <si>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</si>
  <si>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</si>
  <si>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</si>
  <si>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</si>
  <si>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</si>
  <si>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</si>
  <si>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</si>
  <si>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</si>
  <si>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</si>
  <si>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</si>
  <si>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</si>
  <si>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</si>
  <si>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</si>
  <si>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</si>
  <si>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</si>
  <si>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</si>
  <si>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</si>
  <si>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</si>
  <si>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</si>
  <si>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</si>
  <si>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</si>
  <si>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</si>
  <si>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</si>
  <si>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</si>
  <si>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</si>
  <si>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</si>
  <si>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</si>
  <si>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</si>
  <si>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</si>
  <si>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</si>
  <si>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</si>
  <si>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</si>
  <si>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</si>
  <si>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</si>
  <si>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</si>
  <si>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</si>
  <si>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</si>
  <si>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</si>
  <si>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</si>
  <si>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</si>
  <si>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</si>
  <si>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</si>
  <si>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</si>
  <si>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</si>
  <si>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</si>
  <si>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</si>
  <si>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</si>
  <si>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</si>
  <si>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</si>
  <si>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</si>
  <si>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</si>
  <si>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</si>
  <si>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</si>
  <si>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</si>
  <si>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FONDO KUWAITI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</si>
  <si>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</si>
  <si>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</si>
  <si>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</si>
  <si>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</si>
  <si>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</si>
  <si>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</si>
  <si>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</si>
  <si>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</si>
  <si>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</si>
  <si>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</si>
  <si>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</si>
  <si>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</si>
  <si>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</si>
  <si>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</si>
  <si>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 xml:space="preserve">Servicios de Deuda Pagados año 2010 a 2022 - Consolidado </t>
  </si>
  <si>
    <t>Amortización Acumulada</t>
  </si>
  <si>
    <t>Interés Acumulado (*)</t>
  </si>
  <si>
    <t>Interés ENERO</t>
  </si>
  <si>
    <t>Amortizacón ENERO</t>
  </si>
  <si>
    <t>Amortizacón FEBRERO</t>
  </si>
  <si>
    <t>Interés FEBRERO</t>
  </si>
  <si>
    <t>Amortizacón MARZO</t>
  </si>
  <si>
    <t>Interés MARZO</t>
  </si>
  <si>
    <t>BIRF 8712</t>
  </si>
  <si>
    <t>Amortizacón ABRIL</t>
  </si>
  <si>
    <t>Interés ABRIL</t>
  </si>
  <si>
    <t>Amortizacón MAYO</t>
  </si>
  <si>
    <t>Interés MAYO</t>
  </si>
  <si>
    <t>Interés JUNIO</t>
  </si>
  <si>
    <t>Amortizacón JUNIO</t>
  </si>
  <si>
    <t>(**) Pagado a Junio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</si>
</sst>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4" formatCode="&quot;$&quot;#,##0\ ;\(&quot;$&quot;#,##0\)"/>
  </numFmts>
  <fonts count="39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6"/>
      <color indexed="62"/>
      <name val="Arial"/>
      <family val="2"/>
    </font>
    <font>
      <b/>
      <sz val="8"/>
      <color indexed="9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  <font>
      <b/>
      <sz val="8"/>
      <color indexed="9"/>
      <name val="Arial"/>
      <family val="2"/>
    </font>
    <font>
      <sz val="6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7" fillId="3" borderId="0" applyNumberFormat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26" fillId="0" borderId="0" applyFont="0" applyFill="0" applyBorder="0" applyAlignment="0" applyProtection="0"/>
    <xf numFmtId="0" fontId="28" fillId="22" borderId="0" applyNumberFormat="0" applyBorder="0" applyAlignment="0" applyProtection="0"/>
    <xf numFmtId="0" fontId="6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3" fontId="26" fillId="0" borderId="0" applyFont="0" applyFill="0" applyBorder="0" applyAlignment="0" applyProtection="0"/>
    <xf numFmtId="0" fontId="29" fillId="16" borderId="5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64">
    <xf numFmtId="0" fontId="0" fillId="0" borderId="0" xfId="0"/>
    <xf numFmtId="0" fontId="7" fillId="0" borderId="0" xfId="0" applyFont="1" applyAlignment="1">
      <alignment horizontal="left"/>
    </xf>
    <xf numFmtId="49" fontId="20" fillId="0" borderId="0" xfId="0" applyNumberFormat="1" applyFont="1" applyFill="1" applyBorder="1" applyAlignment="1">
      <alignment horizontal="left" vertical="center"/>
    </xf>
    <xf numFmtId="0" fontId="21" fillId="0" borderId="0" xfId="0" applyFont="1" applyFill="1"/>
    <xf numFmtId="0" fontId="22" fillId="0" borderId="0" xfId="0" applyFont="1"/>
    <xf numFmtId="4" fontId="20" fillId="0" borderId="0" xfId="0" applyNumberFormat="1" applyFont="1" applyFill="1"/>
    <xf numFmtId="49" fontId="21" fillId="0" borderId="0" xfId="0" applyNumberFormat="1" applyFont="1" applyFill="1" applyBorder="1" applyAlignment="1">
      <alignment horizontal="center" vertical="center"/>
    </xf>
    <xf numFmtId="1" fontId="23" fillId="24" borderId="1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3" fillId="0" borderId="11" xfId="0" applyFont="1" applyFill="1" applyBorder="1" applyAlignment="1">
      <alignment horizontal="left"/>
    </xf>
    <xf numFmtId="0" fontId="23" fillId="0" borderId="12" xfId="0" applyFont="1" applyFill="1" applyBorder="1" applyAlignment="1">
      <alignment horizontal="left"/>
    </xf>
    <xf numFmtId="0" fontId="23" fillId="0" borderId="13" xfId="0" applyFont="1" applyFill="1" applyBorder="1" applyAlignment="1">
      <alignment horizontal="left"/>
    </xf>
    <xf numFmtId="0" fontId="21" fillId="0" borderId="14" xfId="0" applyFont="1" applyFill="1" applyBorder="1" applyAlignment="1">
      <alignment wrapText="1"/>
    </xf>
    <xf numFmtId="0" fontId="21" fillId="0" borderId="0" xfId="0" applyFont="1" applyFill="1" applyAlignment="1">
      <alignment wrapText="1"/>
    </xf>
    <xf numFmtId="0" fontId="18" fillId="0" borderId="15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18" fillId="0" borderId="16" xfId="0" applyFont="1" applyFill="1" applyBorder="1" applyAlignment="1">
      <alignment horizontal="left"/>
    </xf>
    <xf numFmtId="3" fontId="18" fillId="0" borderId="17" xfId="0" applyNumberFormat="1" applyFont="1" applyFill="1" applyBorder="1" applyAlignment="1">
      <alignment vertical="center"/>
    </xf>
    <xf numFmtId="3" fontId="18" fillId="0" borderId="17" xfId="0" applyNumberFormat="1" applyFont="1" applyFill="1" applyBorder="1" applyAlignment="1">
      <alignment wrapText="1"/>
    </xf>
    <xf numFmtId="0" fontId="23" fillId="0" borderId="15" xfId="0" applyFont="1" applyFill="1" applyBorder="1" applyAlignment="1">
      <alignment horizontal="left"/>
    </xf>
    <xf numFmtId="3" fontId="19" fillId="0" borderId="17" xfId="0" applyNumberFormat="1" applyFont="1" applyFill="1" applyBorder="1" applyAlignment="1">
      <alignment wrapText="1"/>
    </xf>
    <xf numFmtId="4" fontId="20" fillId="0" borderId="15" xfId="0" applyNumberFormat="1" applyFont="1" applyFill="1" applyBorder="1" applyAlignment="1">
      <alignment vertical="center"/>
    </xf>
    <xf numFmtId="4" fontId="18" fillId="0" borderId="0" xfId="0" applyNumberFormat="1" applyFont="1" applyFill="1" applyBorder="1" applyAlignment="1">
      <alignment vertical="center"/>
    </xf>
    <xf numFmtId="49" fontId="18" fillId="0" borderId="16" xfId="0" applyNumberFormat="1" applyFont="1" applyFill="1" applyBorder="1" applyAlignment="1">
      <alignment vertical="center"/>
    </xf>
    <xf numFmtId="4" fontId="20" fillId="0" borderId="0" xfId="0" applyNumberFormat="1" applyFont="1" applyFill="1" applyAlignment="1">
      <alignment vertical="center"/>
    </xf>
    <xf numFmtId="49" fontId="19" fillId="0" borderId="16" xfId="0" applyNumberFormat="1" applyFont="1" applyFill="1" applyBorder="1" applyAlignment="1">
      <alignment vertical="center"/>
    </xf>
    <xf numFmtId="3" fontId="19" fillId="0" borderId="17" xfId="0" applyNumberFormat="1" applyFont="1" applyFill="1" applyBorder="1" applyAlignment="1">
      <alignment vertical="center"/>
    </xf>
    <xf numFmtId="0" fontId="20" fillId="0" borderId="15" xfId="0" applyFont="1" applyFill="1" applyBorder="1" applyAlignment="1">
      <alignment horizontal="left"/>
    </xf>
    <xf numFmtId="0" fontId="18" fillId="0" borderId="17" xfId="0" applyFont="1" applyFill="1" applyBorder="1" applyAlignment="1">
      <alignment horizontal="left"/>
    </xf>
    <xf numFmtId="4" fontId="20" fillId="0" borderId="18" xfId="0" applyNumberFormat="1" applyFont="1" applyFill="1" applyBorder="1" applyAlignment="1">
      <alignment vertical="center"/>
    </xf>
    <xf numFmtId="4" fontId="18" fillId="0" borderId="19" xfId="0" applyNumberFormat="1" applyFont="1" applyFill="1" applyBorder="1" applyAlignment="1">
      <alignment vertical="center"/>
    </xf>
    <xf numFmtId="49" fontId="18" fillId="0" borderId="20" xfId="0" applyNumberFormat="1" applyFont="1" applyFill="1" applyBorder="1" applyAlignment="1">
      <alignment vertical="center"/>
    </xf>
    <xf numFmtId="3" fontId="18" fillId="0" borderId="21" xfId="0" applyNumberFormat="1" applyFont="1" applyFill="1" applyBorder="1" applyAlignment="1">
      <alignment vertical="center"/>
    </xf>
    <xf numFmtId="49" fontId="20" fillId="0" borderId="0" xfId="0" applyNumberFormat="1" applyFont="1" applyFill="1"/>
    <xf numFmtId="4" fontId="18" fillId="0" borderId="0" xfId="0" applyNumberFormat="1" applyFont="1" applyFill="1"/>
    <xf numFmtId="4" fontId="23" fillId="0" borderId="0" xfId="0" applyNumberFormat="1" applyFont="1" applyFill="1"/>
    <xf numFmtId="0" fontId="21" fillId="0" borderId="17" xfId="0" applyFont="1" applyFill="1" applyBorder="1" applyAlignment="1">
      <alignment wrapText="1"/>
    </xf>
    <xf numFmtId="4" fontId="20" fillId="0" borderId="17" xfId="0" applyNumberFormat="1" applyFont="1" applyFill="1" applyBorder="1" applyAlignment="1">
      <alignment vertical="center"/>
    </xf>
    <xf numFmtId="4" fontId="20" fillId="0" borderId="21" xfId="0" applyNumberFormat="1" applyFont="1" applyFill="1" applyBorder="1" applyAlignment="1">
      <alignment vertical="center"/>
    </xf>
    <xf numFmtId="49" fontId="18" fillId="0" borderId="0" xfId="0" applyNumberFormat="1" applyFont="1" applyFill="1"/>
    <xf numFmtId="0" fontId="35" fillId="0" borderId="0" xfId="0" applyFont="1" applyFill="1"/>
    <xf numFmtId="0" fontId="35" fillId="0" borderId="14" xfId="0" applyFont="1" applyFill="1" applyBorder="1" applyAlignment="1">
      <alignment wrapText="1"/>
    </xf>
    <xf numFmtId="4" fontId="36" fillId="0" borderId="21" xfId="0" applyNumberFormat="1" applyFont="1" applyFill="1" applyBorder="1" applyAlignment="1">
      <alignment vertical="center"/>
    </xf>
    <xf numFmtId="4" fontId="36" fillId="0" borderId="0" xfId="0" applyNumberFormat="1" applyFont="1" applyFill="1"/>
    <xf numFmtId="1" fontId="37" fillId="24" borderId="10" xfId="0" applyNumberFormat="1" applyFont="1" applyFill="1" applyBorder="1" applyAlignment="1">
      <alignment horizontal="center" vertical="center"/>
    </xf>
    <xf numFmtId="4" fontId="38" fillId="0" borderId="0" xfId="0" applyNumberFormat="1" applyFont="1" applyFill="1"/>
    <xf numFmtId="0" fontId="35" fillId="25" borderId="14" xfId="0" applyFont="1" applyFill="1" applyBorder="1" applyAlignment="1">
      <alignment wrapText="1"/>
    </xf>
    <xf numFmtId="3" fontId="18" fillId="25" borderId="17" xfId="0" applyNumberFormat="1" applyFont="1" applyFill="1" applyBorder="1" applyAlignment="1">
      <alignment wrapText="1"/>
    </xf>
    <xf numFmtId="3" fontId="19" fillId="25" borderId="17" xfId="0" applyNumberFormat="1" applyFont="1" applyFill="1" applyBorder="1" applyAlignment="1">
      <alignment wrapText="1"/>
    </xf>
    <xf numFmtId="4" fontId="36" fillId="25" borderId="21" xfId="0" applyNumberFormat="1" applyFont="1" applyFill="1" applyBorder="1" applyAlignment="1">
      <alignment vertical="center"/>
    </xf>
    <xf numFmtId="4" fontId="38" fillId="25" borderId="0" xfId="0" applyNumberFormat="1" applyFont="1" applyFill="1"/>
    <xf numFmtId="49" fontId="19" fillId="25" borderId="16" xfId="0" applyNumberFormat="1" applyFont="1" applyFill="1" applyBorder="1" applyAlignment="1">
      <alignment vertical="center"/>
    </xf>
    <xf numFmtId="0" fontId="19" fillId="0" borderId="16" xfId="0" applyFont="1" applyFill="1" applyBorder="1" applyAlignment="1">
      <alignment horizontal="left"/>
    </xf>
    <xf numFmtId="4" fontId="20" fillId="0" borderId="21" xfId="0" applyNumberFormat="1" applyFont="1" applyFill="1" applyBorder="1"/>
    <xf numFmtId="4" fontId="38" fillId="25" borderId="0" xfId="0" applyNumberFormat="1" applyFont="1" applyFill="1" applyAlignment="1">
      <alignment horizontal="right"/>
    </xf>
    <xf numFmtId="3" fontId="21" fillId="0" borderId="0" xfId="0" applyNumberFormat="1" applyFont="1" applyFill="1" applyAlignment="1">
      <alignment wrapText="1"/>
    </xf>
    <xf numFmtId="3" fontId="23" fillId="24" borderId="22" xfId="0" applyNumberFormat="1" applyFont="1" applyFill="1" applyBorder="1" applyAlignment="1">
      <alignment horizontal="center"/>
    </xf>
    <xf numFmtId="3" fontId="23" fillId="24" borderId="23" xfId="0" applyNumberFormat="1" applyFont="1" applyFill="1" applyBorder="1" applyAlignment="1">
      <alignment horizontal="center"/>
    </xf>
    <xf numFmtId="3" fontId="23" fillId="24" borderId="24" xfId="0" applyNumberFormat="1" applyFont="1" applyFill="1" applyBorder="1" applyAlignment="1">
      <alignment horizontal="center"/>
    </xf>
    <xf numFmtId="3" fontId="23" fillId="24" borderId="22" xfId="0" applyNumberFormat="1" applyFont="1" applyFill="1" applyBorder="1" applyAlignment="1">
      <alignment horizontal="center" vertical="center"/>
    </xf>
    <xf numFmtId="3" fontId="23" fillId="24" borderId="24" xfId="0" applyNumberFormat="1" applyFont="1" applyFill="1" applyBorder="1" applyAlignment="1">
      <alignment horizontal="center" vertical="center"/>
    </xf>
    <xf numFmtId="3" fontId="23" fillId="24" borderId="23" xfId="0" applyNumberFormat="1" applyFont="1" applyFill="1" applyBorder="1" applyAlignment="1">
      <alignment horizontal="center" vertical="center"/>
    </xf>
    <xf numFmtId="3" fontId="37" fillId="24" borderId="23" xfId="0" applyNumberFormat="1" applyFont="1" applyFill="1" applyBorder="1" applyAlignment="1">
      <alignment horizontal="center"/>
    </xf>
    <xf numFmtId="3" fontId="37" fillId="24" borderId="22" xfId="0" applyNumberFormat="1" applyFont="1" applyFill="1" applyBorder="1" applyAlignment="1">
      <alignment horizont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333375</xdr:colOff>
      <xdr:row>1</xdr:row>
      <xdr:rowOff>38100</xdr:rowOff>
    </xdr:from>
    <xdr:to>
      <xdr:col>25</xdr:col>
      <xdr:colOff>847725</xdr:colOff>
      <xdr:row>3</xdr:row>
      <xdr:rowOff>114300</xdr:rowOff>
    </xdr:to>
    <xdr:pic>
      <xdr:nvPicPr>
        <xdr:cNvPr id="3" name="Picture 2" descr="Escud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79875" y="276225"/>
          <a:ext cx="51435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80">
    <outlinePr summaryBelow="0"/>
  </sheetPr>
  <dimension ref="B1:AQ129"/>
  <sheetViews>
    <sheetView showGridLines="0" tabSelected="1" view="pageBreakPreview" zoomScaleNormal="100" zoomScaleSheetLayoutView="100" workbookViewId="0">
      <pane xSplit="4" ySplit="8" topLeftCell="AJ9" activePane="bottomRight" state="frozen"/>
      <selection activeCell="B65" sqref="B65"/>
      <selection pane="topRight" activeCell="B65" sqref="B65"/>
      <selection pane="bottomLeft" activeCell="B65" sqref="B65"/>
      <selection pane="bottomRight" activeCell="AP9" sqref="AP9"/>
    </sheetView>
  </sheetViews>
  <sheetFormatPr baseColWidth="10" defaultColWidth="10.7109375" defaultRowHeight="11.25" outlineLevelRow="2" x14ac:dyDescent="0.2"/>
  <cols>
    <col min="1" max="1" width="11.42578125" style="5" customWidth="1"/>
    <col min="2" max="2" width="0.85546875" style="5" customWidth="1"/>
    <col min="3" max="3" width="1.5703125" style="5" customWidth="1"/>
    <col min="4" max="4" width="54.7109375" style="33" customWidth="1"/>
    <col min="5" max="5" width="11.42578125" style="5" bestFit="1" customWidth="1"/>
    <col min="6" max="6" width="9.5703125" style="5" bestFit="1" customWidth="1"/>
    <col min="7" max="7" width="11.42578125" style="5" bestFit="1" customWidth="1"/>
    <col min="8" max="8" width="9.5703125" style="5" bestFit="1" customWidth="1"/>
    <col min="9" max="9" width="11.42578125" style="5" bestFit="1" customWidth="1"/>
    <col min="10" max="10" width="9.5703125" style="5" bestFit="1" customWidth="1"/>
    <col min="11" max="11" width="11.42578125" style="5" bestFit="1" customWidth="1"/>
    <col min="12" max="12" width="9.5703125" style="5" bestFit="1" customWidth="1"/>
    <col min="13" max="13" width="11.42578125" style="5" bestFit="1" customWidth="1"/>
    <col min="14" max="14" width="10.85546875" style="5" bestFit="1" customWidth="1"/>
    <col min="15" max="15" width="11.42578125" style="43" bestFit="1" customWidth="1"/>
    <col min="16" max="16" width="10.85546875" style="43" bestFit="1" customWidth="1"/>
    <col min="17" max="17" width="11.42578125" style="5" bestFit="1" customWidth="1"/>
    <col min="18" max="18" width="10.85546875" style="5" bestFit="1" customWidth="1"/>
    <col min="19" max="19" width="11.42578125" style="5" bestFit="1" customWidth="1"/>
    <col min="20" max="20" width="10.85546875" style="5" bestFit="1" customWidth="1"/>
    <col min="21" max="21" width="11.42578125" style="5" bestFit="1" customWidth="1"/>
    <col min="22" max="22" width="10.85546875" style="5" bestFit="1" customWidth="1"/>
    <col min="23" max="23" width="11.42578125" style="5" bestFit="1" customWidth="1"/>
    <col min="24" max="28" width="11.7109375" style="5" bestFit="1" customWidth="1"/>
    <col min="29" max="29" width="16.42578125" style="5" bestFit="1" customWidth="1"/>
    <col min="30" max="34" width="16.42578125" style="5" customWidth="1"/>
    <col min="35" max="35" width="20.7109375" style="5" bestFit="1" customWidth="1"/>
    <col min="36" max="36" width="12" style="5" bestFit="1" customWidth="1"/>
    <col min="37" max="41" width="12" style="5" customWidth="1"/>
    <col min="42" max="42" width="18.28515625" style="5" bestFit="1" customWidth="1"/>
    <col min="43" max="43" width="11.7109375" style="5" bestFit="1" customWidth="1"/>
    <col min="44" max="16384" width="10.7109375" style="5"/>
  </cols>
  <sheetData>
    <row r="1" spans="2:43" s="3" customFormat="1" ht="18.75" customHeight="1" x14ac:dyDescent="0.2">
      <c r="B1" s="2"/>
      <c r="D1" s="1" t="s">
        <v>18</v>
      </c>
      <c r="O1" s="40"/>
      <c r="P1" s="40"/>
    </row>
    <row r="2" spans="2:43" s="3" customFormat="1" ht="18.75" customHeight="1" x14ac:dyDescent="0.2">
      <c r="B2" s="2"/>
      <c r="D2" s="1" t="s">
        <v>19</v>
      </c>
      <c r="O2" s="40"/>
      <c r="P2" s="40"/>
    </row>
    <row r="3" spans="2:43" s="3" customFormat="1" ht="18.75" customHeight="1" x14ac:dyDescent="0.2">
      <c r="B3" s="2"/>
      <c r="D3" s="1" t="s">
        <v>20</v>
      </c>
      <c r="O3" s="40"/>
      <c r="P3" s="40"/>
    </row>
    <row r="4" spans="2:43" s="3" customFormat="1" ht="18.75" customHeight="1" x14ac:dyDescent="0.3">
      <c r="B4" s="2"/>
      <c r="D4" s="4" t="s">
        <v>109</v>
      </c>
      <c r="O4" s="40"/>
      <c r="P4" s="40"/>
    </row>
    <row r="5" spans="2:43" s="3" customFormat="1" ht="18.75" customHeight="1" thickBot="1" x14ac:dyDescent="0.35">
      <c r="B5" s="2"/>
      <c r="D5" s="4"/>
      <c r="O5" s="40"/>
      <c r="P5" s="40"/>
    </row>
    <row r="6" spans="2:43" ht="13.5" customHeight="1" thickBot="1" x14ac:dyDescent="0.25">
      <c r="D6" s="6"/>
      <c r="E6" s="56">
        <v>2010</v>
      </c>
      <c r="F6" s="57"/>
      <c r="G6" s="56">
        <v>2011</v>
      </c>
      <c r="H6" s="57"/>
      <c r="I6" s="56">
        <v>2012</v>
      </c>
      <c r="J6" s="57"/>
      <c r="K6" s="56">
        <v>2013</v>
      </c>
      <c r="L6" s="57"/>
      <c r="M6" s="56">
        <v>2014</v>
      </c>
      <c r="N6" s="57"/>
      <c r="O6" s="63">
        <v>2015</v>
      </c>
      <c r="P6" s="62"/>
      <c r="Q6" s="56">
        <v>2016</v>
      </c>
      <c r="R6" s="62"/>
      <c r="S6" s="56">
        <v>2017</v>
      </c>
      <c r="T6" s="62"/>
      <c r="U6" s="56">
        <v>2018</v>
      </c>
      <c r="V6" s="62"/>
      <c r="W6" s="56">
        <v>2019</v>
      </c>
      <c r="X6" s="58"/>
      <c r="Y6" s="56">
        <v>2020</v>
      </c>
      <c r="Z6" s="57"/>
      <c r="AA6" s="56">
        <v>2021</v>
      </c>
      <c r="AB6" s="57"/>
      <c r="AC6" s="56">
        <v>2022</v>
      </c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7"/>
    </row>
    <row r="7" spans="2:43" s="8" customFormat="1" ht="12" thickBot="1" x14ac:dyDescent="0.25">
      <c r="B7" s="59" t="s">
        <v>21</v>
      </c>
      <c r="C7" s="60"/>
      <c r="D7" s="61"/>
      <c r="E7" s="7" t="s">
        <v>22</v>
      </c>
      <c r="F7" s="7" t="s">
        <v>23</v>
      </c>
      <c r="G7" s="7" t="s">
        <v>22</v>
      </c>
      <c r="H7" s="7" t="s">
        <v>23</v>
      </c>
      <c r="I7" s="7" t="s">
        <v>22</v>
      </c>
      <c r="J7" s="7" t="s">
        <v>58</v>
      </c>
      <c r="K7" s="7" t="s">
        <v>22</v>
      </c>
      <c r="L7" s="7" t="s">
        <v>58</v>
      </c>
      <c r="M7" s="7" t="s">
        <v>22</v>
      </c>
      <c r="N7" s="7" t="s">
        <v>58</v>
      </c>
      <c r="O7" s="44" t="s">
        <v>22</v>
      </c>
      <c r="P7" s="44" t="s">
        <v>58</v>
      </c>
      <c r="Q7" s="44" t="s">
        <v>22</v>
      </c>
      <c r="R7" s="44" t="s">
        <v>58</v>
      </c>
      <c r="S7" s="44" t="s">
        <v>22</v>
      </c>
      <c r="T7" s="44" t="s">
        <v>58</v>
      </c>
      <c r="U7" s="44" t="s">
        <v>22</v>
      </c>
      <c r="V7" s="44" t="s">
        <v>58</v>
      </c>
      <c r="W7" s="44" t="s">
        <v>22</v>
      </c>
      <c r="X7" s="44" t="s">
        <v>58</v>
      </c>
      <c r="Y7" s="7" t="s">
        <v>22</v>
      </c>
      <c r="Z7" s="7" t="s">
        <v>58</v>
      </c>
      <c r="AA7" s="7" t="s">
        <v>22</v>
      </c>
      <c r="AB7" s="7" t="s">
        <v>58</v>
      </c>
      <c r="AC7" s="7" t="s">
        <v>113</v>
      </c>
      <c r="AD7" s="7" t="s">
        <v>114</v>
      </c>
      <c r="AE7" s="7" t="s">
        <v>116</v>
      </c>
      <c r="AF7" s="7" t="s">
        <v>119</v>
      </c>
      <c r="AG7" s="7" t="s">
        <v>121</v>
      </c>
      <c r="AH7" s="7" t="s">
        <v>124</v>
      </c>
      <c r="AI7" s="7" t="s">
        <v>110</v>
      </c>
      <c r="AJ7" s="7" t="s">
        <v>112</v>
      </c>
      <c r="AK7" s="7" t="s">
        <v>115</v>
      </c>
      <c r="AL7" s="7" t="s">
        <v>117</v>
      </c>
      <c r="AM7" s="7" t="s">
        <v>120</v>
      </c>
      <c r="AN7" s="7" t="s">
        <v>122</v>
      </c>
      <c r="AO7" s="7" t="s">
        <v>123</v>
      </c>
      <c r="AP7" s="7" t="s">
        <v>111</v>
      </c>
    </row>
    <row r="8" spans="2:43" s="13" customFormat="1" ht="6.75" customHeight="1" x14ac:dyDescent="0.2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41"/>
      <c r="P8" s="41"/>
      <c r="Q8" s="41"/>
      <c r="R8" s="41"/>
      <c r="S8" s="46"/>
      <c r="T8" s="46"/>
      <c r="U8" s="46"/>
      <c r="V8" s="46"/>
      <c r="W8" s="46"/>
      <c r="X8" s="46"/>
      <c r="Y8" s="4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</row>
    <row r="9" spans="2:43" s="13" customFormat="1" ht="12" customHeight="1" x14ac:dyDescent="0.2">
      <c r="B9" s="14" t="s">
        <v>24</v>
      </c>
      <c r="C9" s="15"/>
      <c r="D9" s="16"/>
      <c r="E9" s="17">
        <f t="shared" ref="E9:R9" si="0">+E11+E16+E22+E25+E46+E50+E53</f>
        <v>612527347.60899997</v>
      </c>
      <c r="F9" s="18">
        <f t="shared" si="0"/>
        <v>106987794.31987123</v>
      </c>
      <c r="G9" s="17">
        <f t="shared" si="0"/>
        <v>44917183.941201597</v>
      </c>
      <c r="H9" s="18">
        <f t="shared" si="0"/>
        <v>14177324.282624183</v>
      </c>
      <c r="I9" s="17">
        <f t="shared" si="0"/>
        <v>91624909.452249616</v>
      </c>
      <c r="J9" s="18">
        <f t="shared" si="0"/>
        <v>16037050.249441661</v>
      </c>
      <c r="K9" s="18">
        <f t="shared" si="0"/>
        <v>63519986.423313007</v>
      </c>
      <c r="L9" s="18">
        <f t="shared" si="0"/>
        <v>11320977.970009211</v>
      </c>
      <c r="M9" s="18">
        <f t="shared" si="0"/>
        <v>389338575.73940551</v>
      </c>
      <c r="N9" s="18">
        <f t="shared" si="0"/>
        <v>332881566.34488064</v>
      </c>
      <c r="O9" s="18">
        <f t="shared" si="0"/>
        <v>365542510.94115126</v>
      </c>
      <c r="P9" s="18">
        <f t="shared" si="0"/>
        <v>326143188.33297145</v>
      </c>
      <c r="Q9" s="18">
        <f t="shared" si="0"/>
        <v>319150624.32795984</v>
      </c>
      <c r="R9" s="18">
        <f t="shared" si="0"/>
        <v>361090509.59022909</v>
      </c>
      <c r="S9" s="47">
        <v>141344273.5572646</v>
      </c>
      <c r="T9" s="47">
        <v>75916511.340916947</v>
      </c>
      <c r="U9" s="47">
        <v>310425067.48120964</v>
      </c>
      <c r="V9" s="47">
        <v>637897053.35810959</v>
      </c>
      <c r="W9" s="47">
        <v>1066543578.9628488</v>
      </c>
      <c r="X9" s="47">
        <v>1573283158.18624</v>
      </c>
      <c r="Y9" s="47">
        <v>2011098975.3685329</v>
      </c>
      <c r="Z9" s="47">
        <v>1754949876.5817852</v>
      </c>
      <c r="AA9" s="47">
        <v>4670501624.0165157</v>
      </c>
      <c r="AB9" s="47">
        <v>1587140522.1820722</v>
      </c>
      <c r="AC9" s="47">
        <v>411702773.79000002</v>
      </c>
      <c r="AD9" s="47">
        <v>420705405.62</v>
      </c>
      <c r="AE9" s="47">
        <v>434301458.94999999</v>
      </c>
      <c r="AF9" s="47">
        <v>449684231.63</v>
      </c>
      <c r="AG9" s="47">
        <v>469423250.74000001</v>
      </c>
      <c r="AH9" s="47">
        <v>710704299.34000003</v>
      </c>
      <c r="AI9" s="47">
        <v>2896521420.0699997</v>
      </c>
      <c r="AJ9" s="47">
        <v>49383799.239999995</v>
      </c>
      <c r="AK9" s="47">
        <v>43689840.719999999</v>
      </c>
      <c r="AL9" s="47">
        <v>109986188.09999999</v>
      </c>
      <c r="AM9" s="47">
        <v>45511017.739999995</v>
      </c>
      <c r="AN9" s="47">
        <v>45055956.590000004</v>
      </c>
      <c r="AO9" s="47">
        <v>122771275.97</v>
      </c>
      <c r="AP9" s="47">
        <v>416398078.36000001</v>
      </c>
      <c r="AQ9" s="55"/>
    </row>
    <row r="10" spans="2:43" s="13" customFormat="1" ht="6.75" customHeight="1" outlineLevel="1" x14ac:dyDescent="0.2">
      <c r="B10" s="19"/>
      <c r="C10" s="15"/>
      <c r="D10" s="16"/>
      <c r="E10" s="20"/>
      <c r="F10" s="20"/>
      <c r="G10" s="20"/>
      <c r="H10" s="20"/>
      <c r="I10" s="20"/>
      <c r="J10" s="20"/>
      <c r="K10" s="36"/>
      <c r="L10" s="36"/>
      <c r="M10" s="36"/>
      <c r="N10" s="36"/>
      <c r="O10" s="18"/>
      <c r="P10" s="18"/>
      <c r="Q10" s="18"/>
      <c r="R10" s="18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55"/>
    </row>
    <row r="11" spans="2:43" s="24" customFormat="1" ht="12" customHeight="1" outlineLevel="1" x14ac:dyDescent="0.2">
      <c r="B11" s="21"/>
      <c r="C11" s="22" t="s">
        <v>25</v>
      </c>
      <c r="D11" s="23"/>
      <c r="E11" s="17">
        <f>SUM(E12:E15)</f>
        <v>6231056.54</v>
      </c>
      <c r="F11" s="17">
        <f>SUM(F12:F13)</f>
        <v>5842286.7999999998</v>
      </c>
      <c r="G11" s="17">
        <f>SUM(G12:G15)</f>
        <v>6897379.6199515862</v>
      </c>
      <c r="H11" s="17">
        <f>SUM(H12:H13)</f>
        <v>5942726.1637677411</v>
      </c>
      <c r="I11" s="17">
        <f>SUM(I12:I15)</f>
        <v>8106213.1912896242</v>
      </c>
      <c r="J11" s="17">
        <f t="shared" ref="J11:P11" si="1">SUM(J12:J14)</f>
        <v>6294648.5252574505</v>
      </c>
      <c r="K11" s="17">
        <f t="shared" si="1"/>
        <v>9312677.1873963438</v>
      </c>
      <c r="L11" s="17">
        <f t="shared" si="1"/>
        <v>5907566.5933492128</v>
      </c>
      <c r="M11" s="17">
        <f t="shared" si="1"/>
        <v>12298858.67</v>
      </c>
      <c r="N11" s="17">
        <f t="shared" si="1"/>
        <v>7229654.1534111574</v>
      </c>
      <c r="O11" s="18">
        <f t="shared" si="1"/>
        <v>15682445.815277219</v>
      </c>
      <c r="P11" s="18">
        <f t="shared" si="1"/>
        <v>4573716.3136977637</v>
      </c>
      <c r="Q11" s="18">
        <f>SUM(Q12:Q14)</f>
        <v>19282345.039148867</v>
      </c>
      <c r="R11" s="18">
        <f>SUM(R12:R14)</f>
        <v>3892368.6385307778</v>
      </c>
      <c r="S11" s="47">
        <v>19441914.977264605</v>
      </c>
      <c r="T11" s="47">
        <v>771532.37645965733</v>
      </c>
      <c r="U11" s="47">
        <v>2477189.4978431496</v>
      </c>
      <c r="V11" s="47">
        <v>9521.3337191656119</v>
      </c>
      <c r="W11" s="47">
        <v>0</v>
      </c>
      <c r="X11" s="47">
        <v>0</v>
      </c>
      <c r="Y11" s="47">
        <v>0</v>
      </c>
      <c r="Z11" s="47">
        <v>0</v>
      </c>
      <c r="AA11" s="47">
        <v>0</v>
      </c>
      <c r="AB11" s="47">
        <v>0</v>
      </c>
      <c r="AC11" s="47">
        <v>0</v>
      </c>
      <c r="AD11" s="47">
        <v>0</v>
      </c>
      <c r="AE11" s="47">
        <v>0</v>
      </c>
      <c r="AF11" s="47">
        <v>0</v>
      </c>
      <c r="AG11" s="47">
        <v>0</v>
      </c>
      <c r="AH11" s="47">
        <v>0</v>
      </c>
      <c r="AI11" s="47">
        <v>0</v>
      </c>
      <c r="AJ11" s="47">
        <v>0</v>
      </c>
      <c r="AK11" s="47">
        <v>0</v>
      </c>
      <c r="AL11" s="47">
        <v>0</v>
      </c>
      <c r="AM11" s="47">
        <v>0</v>
      </c>
      <c r="AN11" s="47">
        <v>0</v>
      </c>
      <c r="AO11" s="47">
        <v>0</v>
      </c>
      <c r="AP11" s="47">
        <v>0</v>
      </c>
      <c r="AQ11" s="55"/>
    </row>
    <row r="12" spans="2:43" s="24" customFormat="1" ht="12" customHeight="1" outlineLevel="2" x14ac:dyDescent="0.2">
      <c r="B12" s="21"/>
      <c r="C12" s="22"/>
      <c r="D12" s="25" t="s">
        <v>77</v>
      </c>
      <c r="E12" s="26">
        <v>2340187.96</v>
      </c>
      <c r="F12" s="26">
        <v>512709.63</v>
      </c>
      <c r="G12" s="26">
        <v>2719141.873323082</v>
      </c>
      <c r="H12" s="26">
        <v>505871.00802792667</v>
      </c>
      <c r="I12" s="26">
        <v>2986523.1511388938</v>
      </c>
      <c r="J12" s="26">
        <v>497321.26550649072</v>
      </c>
      <c r="K12" s="26">
        <v>3303092.6999900416</v>
      </c>
      <c r="L12" s="26">
        <v>483908.54388427502</v>
      </c>
      <c r="M12" s="26">
        <v>6048160.1699999999</v>
      </c>
      <c r="N12" s="26">
        <v>482358.93836470629</v>
      </c>
      <c r="O12" s="20">
        <v>7524669.1418904355</v>
      </c>
      <c r="P12" s="20">
        <v>417630.82643747237</v>
      </c>
      <c r="Q12" s="20">
        <v>9638226.7068515252</v>
      </c>
      <c r="R12" s="20">
        <v>340563.81810327549</v>
      </c>
      <c r="S12" s="48">
        <v>12196531.896477535</v>
      </c>
      <c r="T12" s="48">
        <v>186363.5353018915</v>
      </c>
      <c r="U12" s="48">
        <v>2477189.4978431496</v>
      </c>
      <c r="V12" s="48">
        <v>9521.3337191656119</v>
      </c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55"/>
    </row>
    <row r="13" spans="2:43" s="24" customFormat="1" ht="12" customHeight="1" outlineLevel="2" x14ac:dyDescent="0.2">
      <c r="B13" s="21"/>
      <c r="C13" s="22"/>
      <c r="D13" s="25" t="s">
        <v>26</v>
      </c>
      <c r="E13" s="26">
        <v>3890868.58</v>
      </c>
      <c r="F13" s="26">
        <v>5329577.17</v>
      </c>
      <c r="G13" s="26">
        <v>4178237.7466285042</v>
      </c>
      <c r="H13" s="26">
        <v>5436855.155739814</v>
      </c>
      <c r="I13" s="26">
        <v>4671541.6901507312</v>
      </c>
      <c r="J13" s="26">
        <v>5138707.7013469534</v>
      </c>
      <c r="K13" s="26">
        <v>5338124.03</v>
      </c>
      <c r="L13" s="26">
        <v>4543769.6570552262</v>
      </c>
      <c r="M13" s="26">
        <v>5476083.2599999998</v>
      </c>
      <c r="N13" s="26">
        <v>5820683.8986516213</v>
      </c>
      <c r="O13" s="20">
        <v>7118990.3544647601</v>
      </c>
      <c r="P13" s="20">
        <v>3530024.35781834</v>
      </c>
      <c r="Q13" s="20">
        <v>8300779.6313598733</v>
      </c>
      <c r="R13" s="20">
        <v>3157832.5113739823</v>
      </c>
      <c r="S13" s="48">
        <v>6835759.1894791229</v>
      </c>
      <c r="T13" s="48">
        <v>567730.22582980583</v>
      </c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55"/>
    </row>
    <row r="14" spans="2:43" s="24" customFormat="1" ht="12" customHeight="1" outlineLevel="2" x14ac:dyDescent="0.2">
      <c r="B14" s="21"/>
      <c r="C14" s="22"/>
      <c r="D14" s="25" t="s">
        <v>60</v>
      </c>
      <c r="E14" s="26"/>
      <c r="F14" s="26"/>
      <c r="G14" s="26"/>
      <c r="H14" s="26"/>
      <c r="I14" s="26">
        <v>448148.35</v>
      </c>
      <c r="J14" s="26">
        <v>658619.55840400595</v>
      </c>
      <c r="K14" s="26">
        <v>671460.45740630059</v>
      </c>
      <c r="L14" s="26">
        <v>879888.39240971231</v>
      </c>
      <c r="M14" s="26">
        <v>774615.24</v>
      </c>
      <c r="N14" s="26">
        <v>926611.31639482977</v>
      </c>
      <c r="O14" s="20">
        <v>1038786.3189220234</v>
      </c>
      <c r="P14" s="20">
        <v>626061.12944195105</v>
      </c>
      <c r="Q14" s="20">
        <v>1343338.7009374667</v>
      </c>
      <c r="R14" s="20">
        <v>393972.30905351951</v>
      </c>
      <c r="S14" s="48">
        <v>409623.89130794769</v>
      </c>
      <c r="T14" s="48">
        <v>17438.615327959989</v>
      </c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55"/>
    </row>
    <row r="15" spans="2:43" s="13" customFormat="1" ht="6.75" customHeight="1" outlineLevel="1" x14ac:dyDescent="0.2">
      <c r="B15" s="27"/>
      <c r="C15" s="15"/>
      <c r="D15" s="16"/>
      <c r="E15" s="20"/>
      <c r="F15" s="20"/>
      <c r="G15" s="20"/>
      <c r="H15" s="20"/>
      <c r="I15" s="20"/>
      <c r="J15" s="20"/>
      <c r="K15" s="36"/>
      <c r="L15" s="36"/>
      <c r="M15" s="36"/>
      <c r="N15" s="36"/>
      <c r="O15" s="18"/>
      <c r="P15" s="18"/>
      <c r="Q15" s="18"/>
      <c r="R15" s="18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55"/>
    </row>
    <row r="16" spans="2:43" s="24" customFormat="1" ht="12" customHeight="1" outlineLevel="1" x14ac:dyDescent="0.2">
      <c r="B16" s="21"/>
      <c r="C16" s="22" t="s">
        <v>27</v>
      </c>
      <c r="D16" s="23"/>
      <c r="E16" s="17">
        <f t="shared" ref="E16:R16" si="2">SUM(E17:E20)</f>
        <v>3198829.93</v>
      </c>
      <c r="F16" s="17">
        <f t="shared" si="2"/>
        <v>11128986.259871231</v>
      </c>
      <c r="G16" s="17">
        <f t="shared" si="2"/>
        <v>2279883.2112500002</v>
      </c>
      <c r="H16" s="17">
        <f t="shared" si="2"/>
        <v>345836.43274999992</v>
      </c>
      <c r="I16" s="17">
        <f t="shared" si="2"/>
        <v>644598.16096000001</v>
      </c>
      <c r="J16" s="17">
        <f t="shared" si="2"/>
        <v>218924.1605</v>
      </c>
      <c r="K16" s="17">
        <f t="shared" si="2"/>
        <v>654893.88</v>
      </c>
      <c r="L16" s="17">
        <f t="shared" si="2"/>
        <v>193070.33666</v>
      </c>
      <c r="M16" s="17">
        <f t="shared" si="2"/>
        <v>946509.63</v>
      </c>
      <c r="N16" s="17">
        <f t="shared" si="2"/>
        <v>171724.43177999998</v>
      </c>
      <c r="O16" s="18">
        <f t="shared" si="2"/>
        <v>688785.68</v>
      </c>
      <c r="P16" s="18">
        <f t="shared" si="2"/>
        <v>62476.994019999998</v>
      </c>
      <c r="Q16" s="18">
        <f t="shared" si="2"/>
        <v>130505.67000000001</v>
      </c>
      <c r="R16" s="18">
        <f t="shared" si="2"/>
        <v>11869.7857</v>
      </c>
      <c r="S16" s="47">
        <v>14188759.120000001</v>
      </c>
      <c r="T16" s="47">
        <v>8143446.8887363952</v>
      </c>
      <c r="U16" s="47">
        <v>28100297.450000003</v>
      </c>
      <c r="V16" s="47">
        <v>14324443.794390405</v>
      </c>
      <c r="W16" s="47">
        <v>48226553.095759995</v>
      </c>
      <c r="X16" s="47">
        <v>19771996.656239998</v>
      </c>
      <c r="Y16" s="47">
        <v>73892378.510215655</v>
      </c>
      <c r="Z16" s="47">
        <v>24106088.020795103</v>
      </c>
      <c r="AA16" s="47">
        <v>100687674.2576087</v>
      </c>
      <c r="AB16" s="47">
        <v>26861824.762071945</v>
      </c>
      <c r="AC16" s="47">
        <v>0</v>
      </c>
      <c r="AD16" s="47">
        <v>0</v>
      </c>
      <c r="AE16" s="47">
        <v>0</v>
      </c>
      <c r="AF16" s="47">
        <v>0</v>
      </c>
      <c r="AG16" s="47">
        <v>0</v>
      </c>
      <c r="AH16" s="47">
        <v>0</v>
      </c>
      <c r="AI16" s="47">
        <v>0</v>
      </c>
      <c r="AJ16" s="47">
        <v>0</v>
      </c>
      <c r="AK16" s="47">
        <v>0</v>
      </c>
      <c r="AL16" s="47">
        <v>0</v>
      </c>
      <c r="AM16" s="47">
        <v>0</v>
      </c>
      <c r="AN16" s="47">
        <v>0</v>
      </c>
      <c r="AO16" s="47">
        <v>0</v>
      </c>
      <c r="AP16" s="47">
        <v>0</v>
      </c>
      <c r="AQ16" s="55"/>
    </row>
    <row r="17" spans="2:43" s="24" customFormat="1" ht="12" customHeight="1" outlineLevel="2" x14ac:dyDescent="0.2">
      <c r="B17" s="21"/>
      <c r="C17" s="22"/>
      <c r="D17" s="25" t="s">
        <v>7</v>
      </c>
      <c r="E17" s="26">
        <v>286508.61</v>
      </c>
      <c r="F17" s="26">
        <v>10838184.939871231</v>
      </c>
      <c r="G17" s="26">
        <v>379725.85125000001</v>
      </c>
      <c r="H17" s="26">
        <v>252879.67274999997</v>
      </c>
      <c r="I17" s="26">
        <v>476263.28096</v>
      </c>
      <c r="J17" s="26">
        <v>222981.6005</v>
      </c>
      <c r="K17" s="26">
        <v>654893.88</v>
      </c>
      <c r="L17" s="26">
        <v>193070.33666</v>
      </c>
      <c r="M17" s="26">
        <v>946509.63</v>
      </c>
      <c r="N17" s="26">
        <v>171724.43177999998</v>
      </c>
      <c r="O17" s="20">
        <v>688785.68</v>
      </c>
      <c r="P17" s="20">
        <v>62476.994019999998</v>
      </c>
      <c r="Q17" s="20">
        <v>130505.67000000001</v>
      </c>
      <c r="R17" s="20">
        <v>11869.7857</v>
      </c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55"/>
    </row>
    <row r="18" spans="2:43" s="24" customFormat="1" ht="12" customHeight="1" outlineLevel="2" x14ac:dyDescent="0.2">
      <c r="B18" s="21"/>
      <c r="C18" s="22"/>
      <c r="D18" s="25" t="s">
        <v>17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/>
      <c r="O18" s="20">
        <v>0</v>
      </c>
      <c r="P18" s="20"/>
      <c r="Q18" s="20">
        <v>0</v>
      </c>
      <c r="R18" s="20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55"/>
    </row>
    <row r="19" spans="2:43" s="24" customFormat="1" ht="12" customHeight="1" outlineLevel="2" x14ac:dyDescent="0.2">
      <c r="B19" s="21"/>
      <c r="C19" s="22"/>
      <c r="D19" s="25" t="s">
        <v>0</v>
      </c>
      <c r="E19" s="26">
        <v>336854.74</v>
      </c>
      <c r="F19" s="26">
        <v>35756.76</v>
      </c>
      <c r="G19" s="26">
        <v>708664.77</v>
      </c>
      <c r="H19" s="26">
        <v>36558.230000000003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0">
        <v>0</v>
      </c>
      <c r="P19" s="20">
        <v>0</v>
      </c>
      <c r="Q19" s="20">
        <v>0</v>
      </c>
      <c r="R19" s="20">
        <v>0</v>
      </c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55"/>
    </row>
    <row r="20" spans="2:43" s="24" customFormat="1" ht="12" customHeight="1" outlineLevel="2" x14ac:dyDescent="0.2">
      <c r="B20" s="21"/>
      <c r="C20" s="22"/>
      <c r="D20" s="25" t="s">
        <v>28</v>
      </c>
      <c r="E20" s="26">
        <v>2575466.58</v>
      </c>
      <c r="F20" s="26">
        <v>255044.56</v>
      </c>
      <c r="G20" s="26">
        <v>1191492.5900000001</v>
      </c>
      <c r="H20" s="26">
        <v>56398.53</v>
      </c>
      <c r="I20" s="26">
        <v>168334.88</v>
      </c>
      <c r="J20" s="26">
        <v>-4057.44</v>
      </c>
      <c r="K20" s="26">
        <v>0</v>
      </c>
      <c r="L20" s="26">
        <v>0</v>
      </c>
      <c r="M20" s="26">
        <v>0</v>
      </c>
      <c r="N20" s="26">
        <v>0</v>
      </c>
      <c r="O20" s="20">
        <v>0</v>
      </c>
      <c r="P20" s="20">
        <v>0</v>
      </c>
      <c r="Q20" s="20">
        <v>0</v>
      </c>
      <c r="R20" s="20">
        <v>0</v>
      </c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55"/>
    </row>
    <row r="21" spans="2:43" s="13" customFormat="1" ht="6.75" customHeight="1" outlineLevel="1" x14ac:dyDescent="0.2">
      <c r="B21" s="27"/>
      <c r="C21" s="15"/>
      <c r="D21" s="16"/>
      <c r="E21" s="20"/>
      <c r="F21" s="20"/>
      <c r="G21" s="20"/>
      <c r="H21" s="20"/>
      <c r="I21" s="20"/>
      <c r="J21" s="20"/>
      <c r="K21" s="36"/>
      <c r="L21" s="36"/>
      <c r="M21" s="36"/>
      <c r="N21" s="36"/>
      <c r="O21" s="18"/>
      <c r="P21" s="18"/>
      <c r="Q21" s="18"/>
      <c r="R21" s="18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55"/>
    </row>
    <row r="22" spans="2:43" s="24" customFormat="1" ht="12" customHeight="1" outlineLevel="1" x14ac:dyDescent="0.2">
      <c r="B22" s="21"/>
      <c r="C22" s="22" t="s">
        <v>29</v>
      </c>
      <c r="D22" s="23"/>
      <c r="E22" s="17">
        <f t="shared" ref="E22:P22" si="3">+E23</f>
        <v>898799.14</v>
      </c>
      <c r="F22" s="17">
        <f t="shared" si="3"/>
        <v>188545.22</v>
      </c>
      <c r="G22" s="17">
        <f t="shared" si="3"/>
        <v>0</v>
      </c>
      <c r="H22" s="17">
        <f t="shared" si="3"/>
        <v>0</v>
      </c>
      <c r="I22" s="17">
        <f t="shared" si="3"/>
        <v>0</v>
      </c>
      <c r="J22" s="17">
        <f t="shared" si="3"/>
        <v>0</v>
      </c>
      <c r="K22" s="17">
        <f t="shared" si="3"/>
        <v>0</v>
      </c>
      <c r="L22" s="17">
        <f t="shared" si="3"/>
        <v>0</v>
      </c>
      <c r="M22" s="17">
        <f t="shared" si="3"/>
        <v>0</v>
      </c>
      <c r="N22" s="17">
        <f t="shared" si="3"/>
        <v>0</v>
      </c>
      <c r="O22" s="18">
        <f t="shared" si="3"/>
        <v>0</v>
      </c>
      <c r="P22" s="18">
        <f t="shared" si="3"/>
        <v>0</v>
      </c>
      <c r="Q22" s="18">
        <f>+Q23</f>
        <v>0</v>
      </c>
      <c r="R22" s="18">
        <f>+R23</f>
        <v>0</v>
      </c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55"/>
    </row>
    <row r="23" spans="2:43" s="24" customFormat="1" ht="12" customHeight="1" outlineLevel="2" x14ac:dyDescent="0.2">
      <c r="B23" s="21"/>
      <c r="C23" s="22"/>
      <c r="D23" s="23"/>
      <c r="E23" s="26">
        <v>898799.14</v>
      </c>
      <c r="F23" s="26">
        <v>188545.22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0">
        <v>0</v>
      </c>
      <c r="P23" s="20">
        <v>0</v>
      </c>
      <c r="Q23" s="20">
        <v>0</v>
      </c>
      <c r="R23" s="20">
        <v>0</v>
      </c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55"/>
    </row>
    <row r="24" spans="2:43" s="13" customFormat="1" ht="6.75" customHeight="1" outlineLevel="1" x14ac:dyDescent="0.2">
      <c r="B24" s="27"/>
      <c r="C24" s="15"/>
      <c r="D24" s="16"/>
      <c r="E24" s="20"/>
      <c r="F24" s="20"/>
      <c r="G24" s="20"/>
      <c r="H24" s="20"/>
      <c r="I24" s="20"/>
      <c r="J24" s="20"/>
      <c r="K24" s="36"/>
      <c r="L24" s="36"/>
      <c r="M24" s="36"/>
      <c r="N24" s="36"/>
      <c r="O24" s="20"/>
      <c r="P24" s="20"/>
      <c r="Q24" s="20"/>
      <c r="R24" s="20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55"/>
    </row>
    <row r="25" spans="2:43" s="24" customFormat="1" ht="12" customHeight="1" outlineLevel="1" x14ac:dyDescent="0.2">
      <c r="B25" s="21"/>
      <c r="C25" s="22" t="s">
        <v>30</v>
      </c>
      <c r="D25" s="23"/>
      <c r="E25" s="17">
        <f t="shared" ref="E25:R25" si="4">SUM(E26:E41)</f>
        <v>602198661.99899995</v>
      </c>
      <c r="F25" s="17">
        <f t="shared" si="4"/>
        <v>89827976.040000007</v>
      </c>
      <c r="G25" s="17">
        <f t="shared" si="4"/>
        <v>35739921.110000007</v>
      </c>
      <c r="H25" s="17">
        <f t="shared" si="4"/>
        <v>7871363.1999999993</v>
      </c>
      <c r="I25" s="17">
        <f t="shared" si="4"/>
        <v>50014098.100000001</v>
      </c>
      <c r="J25" s="17">
        <f t="shared" si="4"/>
        <v>6922437.5800000001</v>
      </c>
      <c r="K25" s="17">
        <f t="shared" si="4"/>
        <v>53552415.355916664</v>
      </c>
      <c r="L25" s="17">
        <f t="shared" si="4"/>
        <v>5220341.04</v>
      </c>
      <c r="M25" s="17">
        <f t="shared" si="4"/>
        <v>376093207.4394055</v>
      </c>
      <c r="N25" s="17">
        <f t="shared" si="4"/>
        <v>325480187.75968951</v>
      </c>
      <c r="O25" s="18">
        <f t="shared" si="4"/>
        <v>349171279.44587404</v>
      </c>
      <c r="P25" s="18">
        <f t="shared" si="4"/>
        <v>321506995.02525371</v>
      </c>
      <c r="Q25" s="18">
        <f t="shared" si="4"/>
        <v>299737773.61881095</v>
      </c>
      <c r="R25" s="18">
        <f t="shared" si="4"/>
        <v>357186271.16599834</v>
      </c>
      <c r="S25" s="47">
        <v>107713599.45999999</v>
      </c>
      <c r="T25" s="47">
        <v>67001532.075720891</v>
      </c>
      <c r="U25" s="47">
        <v>279847580.5333665</v>
      </c>
      <c r="V25" s="47">
        <v>623563088.23000002</v>
      </c>
      <c r="W25" s="47">
        <v>1018317025.8670888</v>
      </c>
      <c r="X25" s="47">
        <v>1553511161.53</v>
      </c>
      <c r="Y25" s="47">
        <v>1937184693.3683171</v>
      </c>
      <c r="Z25" s="47">
        <v>956248830.06496298</v>
      </c>
      <c r="AA25" s="47">
        <v>4345151449.7589073</v>
      </c>
      <c r="AB25" s="47">
        <v>704957571.10000014</v>
      </c>
      <c r="AC25" s="47">
        <v>411702773.79000002</v>
      </c>
      <c r="AD25" s="47">
        <v>420705405.62</v>
      </c>
      <c r="AE25" s="47">
        <v>434301458.94999999</v>
      </c>
      <c r="AF25" s="47">
        <v>449684231.63</v>
      </c>
      <c r="AG25" s="47">
        <v>469423250.74000001</v>
      </c>
      <c r="AH25" s="47">
        <v>486779299.34000003</v>
      </c>
      <c r="AI25" s="47">
        <v>2672596420.0699997</v>
      </c>
      <c r="AJ25" s="47">
        <v>49383799.239999995</v>
      </c>
      <c r="AK25" s="47">
        <v>43689840.719999999</v>
      </c>
      <c r="AL25" s="47">
        <v>45712565.120000005</v>
      </c>
      <c r="AM25" s="47">
        <v>45511017.739999995</v>
      </c>
      <c r="AN25" s="47">
        <v>45055956.590000004</v>
      </c>
      <c r="AO25" s="47">
        <v>45170036.549999997</v>
      </c>
      <c r="AP25" s="47">
        <v>274523215.96000004</v>
      </c>
      <c r="AQ25" s="55"/>
    </row>
    <row r="26" spans="2:43" s="24" customFormat="1" ht="12" customHeight="1" outlineLevel="2" x14ac:dyDescent="0.2">
      <c r="B26" s="21"/>
      <c r="C26" s="22"/>
      <c r="D26" s="25" t="s">
        <v>31</v>
      </c>
      <c r="E26" s="26">
        <v>291443856.96000004</v>
      </c>
      <c r="F26" s="26">
        <v>36383673.07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0">
        <v>0</v>
      </c>
      <c r="P26" s="20">
        <v>0</v>
      </c>
      <c r="Q26" s="20">
        <v>0</v>
      </c>
      <c r="R26" s="20">
        <v>0</v>
      </c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55"/>
    </row>
    <row r="27" spans="2:43" s="24" customFormat="1" ht="12" customHeight="1" outlineLevel="2" x14ac:dyDescent="0.2">
      <c r="B27" s="21"/>
      <c r="C27" s="22"/>
      <c r="D27" s="25" t="s">
        <v>32</v>
      </c>
      <c r="E27" s="26">
        <v>4022896.71</v>
      </c>
      <c r="F27" s="26">
        <v>502215.95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0">
        <v>0</v>
      </c>
      <c r="P27" s="20">
        <v>0</v>
      </c>
      <c r="Q27" s="20">
        <v>0</v>
      </c>
      <c r="R27" s="20">
        <v>0</v>
      </c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55"/>
    </row>
    <row r="28" spans="2:43" s="24" customFormat="1" ht="12" customHeight="1" outlineLevel="2" x14ac:dyDescent="0.2">
      <c r="B28" s="21"/>
      <c r="C28" s="22"/>
      <c r="D28" s="25" t="s">
        <v>33</v>
      </c>
      <c r="E28" s="26">
        <v>27422648.219999999</v>
      </c>
      <c r="F28" s="26">
        <v>3629508.91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0">
        <v>0</v>
      </c>
      <c r="P28" s="20">
        <v>0</v>
      </c>
      <c r="Q28" s="20">
        <v>0</v>
      </c>
      <c r="R28" s="20">
        <v>0</v>
      </c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55"/>
    </row>
    <row r="29" spans="2:43" s="24" customFormat="1" ht="12" customHeight="1" outlineLevel="2" x14ac:dyDescent="0.2">
      <c r="B29" s="21"/>
      <c r="C29" s="22"/>
      <c r="D29" s="25" t="s">
        <v>34</v>
      </c>
      <c r="E29" s="26">
        <v>21164232.209999997</v>
      </c>
      <c r="F29" s="26">
        <v>3458498.25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0">
        <v>0</v>
      </c>
      <c r="P29" s="20">
        <v>0</v>
      </c>
      <c r="Q29" s="20">
        <v>0</v>
      </c>
      <c r="R29" s="20">
        <v>0</v>
      </c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55"/>
    </row>
    <row r="30" spans="2:43" s="24" customFormat="1" ht="12" customHeight="1" outlineLevel="2" x14ac:dyDescent="0.2">
      <c r="B30" s="21"/>
      <c r="C30" s="22"/>
      <c r="D30" s="25" t="s">
        <v>3</v>
      </c>
      <c r="E30" s="26">
        <v>21547188.899999999</v>
      </c>
      <c r="F30" s="26">
        <v>2484407.7000000002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0">
        <v>0</v>
      </c>
      <c r="P30" s="20">
        <v>0</v>
      </c>
      <c r="Q30" s="20">
        <v>0</v>
      </c>
      <c r="R30" s="20">
        <v>0</v>
      </c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55"/>
    </row>
    <row r="31" spans="2:43" s="24" customFormat="1" ht="12" customHeight="1" outlineLevel="2" x14ac:dyDescent="0.2">
      <c r="B31" s="21"/>
      <c r="C31" s="22"/>
      <c r="D31" s="25" t="s">
        <v>4</v>
      </c>
      <c r="E31" s="26">
        <v>24588039.650000002</v>
      </c>
      <c r="F31" s="26">
        <v>3743972.28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0">
        <v>0</v>
      </c>
      <c r="P31" s="20">
        <v>0</v>
      </c>
      <c r="Q31" s="20">
        <v>0</v>
      </c>
      <c r="R31" s="20">
        <v>0</v>
      </c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55"/>
    </row>
    <row r="32" spans="2:43" s="24" customFormat="1" ht="12" customHeight="1" outlineLevel="2" x14ac:dyDescent="0.2">
      <c r="B32" s="21"/>
      <c r="C32" s="22"/>
      <c r="D32" s="25" t="s">
        <v>5</v>
      </c>
      <c r="E32" s="26">
        <v>87763009.370000005</v>
      </c>
      <c r="F32" s="26">
        <v>1422587.82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0">
        <v>0</v>
      </c>
      <c r="P32" s="20">
        <v>0</v>
      </c>
      <c r="Q32" s="20">
        <v>0</v>
      </c>
      <c r="R32" s="20">
        <v>0</v>
      </c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55"/>
    </row>
    <row r="33" spans="2:43" s="24" customFormat="1" ht="12" customHeight="1" outlineLevel="2" x14ac:dyDescent="0.2">
      <c r="B33" s="21"/>
      <c r="C33" s="22"/>
      <c r="D33" s="25" t="s">
        <v>1</v>
      </c>
      <c r="E33" s="26">
        <v>1133916.83</v>
      </c>
      <c r="F33" s="26">
        <v>68035.009999999995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0"/>
      <c r="P33" s="20"/>
      <c r="Q33" s="20"/>
      <c r="R33" s="20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55"/>
    </row>
    <row r="34" spans="2:43" s="24" customFormat="1" ht="12" customHeight="1" outlineLevel="2" x14ac:dyDescent="0.2">
      <c r="B34" s="21"/>
      <c r="C34" s="22"/>
      <c r="D34" s="25" t="s">
        <v>35</v>
      </c>
      <c r="E34" s="26">
        <v>1269615.96</v>
      </c>
      <c r="F34" s="26">
        <v>437270.51</v>
      </c>
      <c r="G34" s="26">
        <v>1269615.96</v>
      </c>
      <c r="H34" s="26">
        <v>326179.11</v>
      </c>
      <c r="I34" s="26">
        <v>1269615.96</v>
      </c>
      <c r="J34" s="26">
        <v>215741.9</v>
      </c>
      <c r="K34" s="26">
        <v>1192032.7259166667</v>
      </c>
      <c r="L34" s="26">
        <v>104833.51</v>
      </c>
      <c r="M34" s="26">
        <v>513610.13</v>
      </c>
      <c r="N34" s="26">
        <v>21322.75</v>
      </c>
      <c r="O34" s="20">
        <v>59517.42</v>
      </c>
      <c r="P34" s="20">
        <v>2924.39</v>
      </c>
      <c r="Q34" s="20">
        <v>5310</v>
      </c>
      <c r="R34" s="20">
        <v>794.27</v>
      </c>
      <c r="S34" s="48">
        <v>6195</v>
      </c>
      <c r="T34" s="48">
        <v>0</v>
      </c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55"/>
    </row>
    <row r="35" spans="2:43" s="24" customFormat="1" ht="12" customHeight="1" outlineLevel="2" x14ac:dyDescent="0.2">
      <c r="B35" s="21"/>
      <c r="C35" s="22"/>
      <c r="D35" s="25" t="s">
        <v>81</v>
      </c>
      <c r="E35" s="26"/>
      <c r="F35" s="26"/>
      <c r="G35" s="26"/>
      <c r="H35" s="26"/>
      <c r="I35" s="26"/>
      <c r="J35" s="26"/>
      <c r="K35" s="26"/>
      <c r="L35" s="26"/>
      <c r="M35" s="26">
        <v>331444793.86940551</v>
      </c>
      <c r="N35" s="26">
        <v>320314060.05968952</v>
      </c>
      <c r="O35" s="20">
        <v>331444793.86587399</v>
      </c>
      <c r="P35" s="20">
        <v>300953430.8552537</v>
      </c>
      <c r="Q35" s="20">
        <v>276203994.87881094</v>
      </c>
      <c r="R35" s="20">
        <v>236665668.72819003</v>
      </c>
      <c r="S35" s="48">
        <v>77966219.159999996</v>
      </c>
      <c r="T35" s="48">
        <v>62350041.695720889</v>
      </c>
      <c r="U35" s="48">
        <v>155932438.31988233</v>
      </c>
      <c r="V35" s="48">
        <v>114841924.09</v>
      </c>
      <c r="W35" s="48">
        <v>155932438.31988233</v>
      </c>
      <c r="X35" s="48">
        <v>105091109.31000002</v>
      </c>
      <c r="Y35" s="48">
        <v>155932438.3197059</v>
      </c>
      <c r="Z35" s="48">
        <v>96259897.845713407</v>
      </c>
      <c r="AA35" s="48">
        <v>155932438.31994116</v>
      </c>
      <c r="AB35" s="48">
        <v>86872581.799999997</v>
      </c>
      <c r="AC35" s="48">
        <v>12994369.859999999</v>
      </c>
      <c r="AD35" s="48">
        <v>12994369.859999999</v>
      </c>
      <c r="AE35" s="48">
        <v>12994369.859999999</v>
      </c>
      <c r="AF35" s="48">
        <v>12994369.859999999</v>
      </c>
      <c r="AG35" s="48">
        <v>12994369.859999999</v>
      </c>
      <c r="AH35" s="48">
        <v>12994369.859999999</v>
      </c>
      <c r="AI35" s="48">
        <v>77966219.159999996</v>
      </c>
      <c r="AJ35" s="48">
        <v>6962412.7300000004</v>
      </c>
      <c r="AK35" s="48">
        <v>6228909.8600000003</v>
      </c>
      <c r="AL35" s="48">
        <v>6833479.1600000001</v>
      </c>
      <c r="AM35" s="48">
        <v>6331290.2800000003</v>
      </c>
      <c r="AN35" s="48">
        <v>6921374.1699999999</v>
      </c>
      <c r="AO35" s="48">
        <v>6425369.4100000001</v>
      </c>
      <c r="AP35" s="48">
        <v>39702835.609999999</v>
      </c>
      <c r="AQ35" s="55"/>
    </row>
    <row r="36" spans="2:43" s="24" customFormat="1" ht="12" customHeight="1" outlineLevel="2" x14ac:dyDescent="0.2">
      <c r="B36" s="21"/>
      <c r="C36" s="22"/>
      <c r="D36" s="25" t="s">
        <v>83</v>
      </c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0"/>
      <c r="P36" s="20"/>
      <c r="Q36" s="20"/>
      <c r="R36" s="20"/>
      <c r="S36" s="48">
        <v>0</v>
      </c>
      <c r="T36" s="48">
        <v>0</v>
      </c>
      <c r="U36" s="48">
        <v>98708572.563484177</v>
      </c>
      <c r="V36" s="48">
        <v>35554912.299999997</v>
      </c>
      <c r="W36" s="48">
        <v>98708572.566968367</v>
      </c>
      <c r="X36" s="48">
        <v>21460544.959999997</v>
      </c>
      <c r="Y36" s="48">
        <v>99540052.737420946</v>
      </c>
      <c r="Z36" s="48">
        <v>7625685.0092495652</v>
      </c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55"/>
    </row>
    <row r="37" spans="2:43" s="24" customFormat="1" ht="12" customHeight="1" outlineLevel="2" x14ac:dyDescent="0.2">
      <c r="B37" s="21"/>
      <c r="C37" s="22"/>
      <c r="D37" s="25" t="s">
        <v>79</v>
      </c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0">
        <v>0</v>
      </c>
      <c r="P37" s="20">
        <v>15837842.470000016</v>
      </c>
      <c r="Q37" s="20">
        <v>0</v>
      </c>
      <c r="R37" s="20">
        <v>115818931.64780834</v>
      </c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55"/>
    </row>
    <row r="38" spans="2:43" s="24" customFormat="1" ht="12" customHeight="1" outlineLevel="2" x14ac:dyDescent="0.2">
      <c r="B38" s="21"/>
      <c r="C38" s="22"/>
      <c r="D38" s="25" t="s">
        <v>61</v>
      </c>
      <c r="E38" s="26">
        <v>34830110.869999997</v>
      </c>
      <c r="F38" s="26">
        <v>9354147.9199999999</v>
      </c>
      <c r="G38" s="26">
        <v>34470305.150000006</v>
      </c>
      <c r="H38" s="26">
        <v>7545184.0899999989</v>
      </c>
      <c r="I38" s="26">
        <v>48744482.140000001</v>
      </c>
      <c r="J38" s="26">
        <v>6706695.6799999997</v>
      </c>
      <c r="K38" s="26">
        <v>52360382.629999995</v>
      </c>
      <c r="L38" s="26">
        <v>5115507.53</v>
      </c>
      <c r="M38" s="26">
        <v>44134803.440000005</v>
      </c>
      <c r="N38" s="26">
        <v>5144804.95</v>
      </c>
      <c r="O38" s="20">
        <v>17666968.16</v>
      </c>
      <c r="P38" s="20">
        <v>4712797.3099999996</v>
      </c>
      <c r="Q38" s="20">
        <v>23528468.740000002</v>
      </c>
      <c r="R38" s="20">
        <v>4700876.5199999996</v>
      </c>
      <c r="S38" s="48">
        <v>29741185.299999993</v>
      </c>
      <c r="T38" s="48">
        <v>4651490.3800000008</v>
      </c>
      <c r="U38" s="48">
        <v>25206569.649999995</v>
      </c>
      <c r="V38" s="48">
        <v>5721010.1499999762</v>
      </c>
      <c r="W38" s="48">
        <v>102410114.48000002</v>
      </c>
      <c r="X38" s="48">
        <v>185351706.03999996</v>
      </c>
      <c r="Y38" s="48">
        <v>878193121.70999992</v>
      </c>
      <c r="Z38" s="48">
        <v>281725829.80000007</v>
      </c>
      <c r="AA38" s="48">
        <v>1016559761.5500002</v>
      </c>
      <c r="AB38" s="48">
        <v>286165598.49000007</v>
      </c>
      <c r="AC38" s="48">
        <v>89895731.200000003</v>
      </c>
      <c r="AD38" s="48">
        <v>91079598.25</v>
      </c>
      <c r="AE38" s="48">
        <v>92279098.620000005</v>
      </c>
      <c r="AF38" s="48">
        <v>93494469.170000002</v>
      </c>
      <c r="AG38" s="48">
        <v>94725709.870000005</v>
      </c>
      <c r="AH38" s="48">
        <v>95973057.609999999</v>
      </c>
      <c r="AI38" s="48">
        <v>557447664.71999979</v>
      </c>
      <c r="AJ38" s="48">
        <v>26054860.289999999</v>
      </c>
      <c r="AK38" s="48">
        <v>25097840.050000001</v>
      </c>
      <c r="AL38" s="48">
        <v>23580048</v>
      </c>
      <c r="AM38" s="48">
        <v>27684263.800000001</v>
      </c>
      <c r="AN38" s="48">
        <v>27296939.740000002</v>
      </c>
      <c r="AO38" s="48">
        <v>30676013.980000004</v>
      </c>
      <c r="AP38" s="48">
        <v>160389965.86000001</v>
      </c>
      <c r="AQ38" s="55"/>
    </row>
    <row r="39" spans="2:43" s="24" customFormat="1" ht="12" customHeight="1" outlineLevel="2" x14ac:dyDescent="0.2">
      <c r="B39" s="21"/>
      <c r="C39" s="22"/>
      <c r="D39" s="25" t="s">
        <v>36</v>
      </c>
      <c r="E39" s="26">
        <v>33053801.108999997</v>
      </c>
      <c r="F39" s="26">
        <v>6386578.7400000002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/>
      <c r="N39" s="26"/>
      <c r="O39" s="18"/>
      <c r="P39" s="18"/>
      <c r="Q39" s="18"/>
      <c r="R39" s="18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55"/>
    </row>
    <row r="40" spans="2:43" s="24" customFormat="1" ht="12" customHeight="1" outlineLevel="2" x14ac:dyDescent="0.2">
      <c r="B40" s="21"/>
      <c r="C40" s="22"/>
      <c r="D40" s="25" t="s">
        <v>37</v>
      </c>
      <c r="E40" s="26">
        <v>44733973.989999995</v>
      </c>
      <c r="F40" s="26">
        <v>9923986.9900000021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18">
        <v>0</v>
      </c>
      <c r="P40" s="18">
        <v>0</v>
      </c>
      <c r="Q40" s="18">
        <v>0</v>
      </c>
      <c r="R40" s="18">
        <v>0</v>
      </c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55"/>
    </row>
    <row r="41" spans="2:43" s="24" customFormat="1" ht="12" customHeight="1" outlineLevel="2" x14ac:dyDescent="0.2">
      <c r="B41" s="21"/>
      <c r="C41" s="22"/>
      <c r="D41" s="25" t="s">
        <v>38</v>
      </c>
      <c r="E41" s="26">
        <v>9225371.2200000007</v>
      </c>
      <c r="F41" s="26">
        <v>12033092.890000001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18">
        <v>0</v>
      </c>
      <c r="P41" s="18">
        <v>0</v>
      </c>
      <c r="Q41" s="18">
        <v>0</v>
      </c>
      <c r="R41" s="18">
        <v>0</v>
      </c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55"/>
    </row>
    <row r="42" spans="2:43" s="24" customFormat="1" ht="12" customHeight="1" outlineLevel="2" x14ac:dyDescent="0.2">
      <c r="B42" s="21"/>
      <c r="C42" s="22"/>
      <c r="D42" s="25" t="s">
        <v>87</v>
      </c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18"/>
      <c r="P42" s="18"/>
      <c r="Q42" s="18"/>
      <c r="R42" s="18"/>
      <c r="S42" s="47"/>
      <c r="T42" s="47"/>
      <c r="U42" s="47">
        <v>0</v>
      </c>
      <c r="V42" s="48">
        <v>467445241.69</v>
      </c>
      <c r="W42" s="47">
        <v>661265900.50023806</v>
      </c>
      <c r="X42" s="48">
        <v>1241607801.22</v>
      </c>
      <c r="Y42" s="48">
        <v>793519080.60119045</v>
      </c>
      <c r="Z42" s="48">
        <v>570637417.40999997</v>
      </c>
      <c r="AA42" s="48">
        <v>3167659249.8889656</v>
      </c>
      <c r="AB42" s="48">
        <v>331919390.81</v>
      </c>
      <c r="AC42" s="48">
        <v>308812672.73000002</v>
      </c>
      <c r="AD42" s="48">
        <v>316631437.50999999</v>
      </c>
      <c r="AE42" s="48">
        <v>329027990.46999997</v>
      </c>
      <c r="AF42" s="48">
        <v>343195392.60000002</v>
      </c>
      <c r="AG42" s="48">
        <v>361703171.00999999</v>
      </c>
      <c r="AH42" s="48">
        <v>377811871.87</v>
      </c>
      <c r="AI42" s="48">
        <v>2037182536.1899998</v>
      </c>
      <c r="AJ42" s="48">
        <v>16366526.219999999</v>
      </c>
      <c r="AK42" s="48">
        <v>12363090.810000001</v>
      </c>
      <c r="AL42" s="48">
        <v>15299037.960000001</v>
      </c>
      <c r="AM42" s="48">
        <v>11495463.66</v>
      </c>
      <c r="AN42" s="48">
        <v>10837642.68</v>
      </c>
      <c r="AO42" s="48">
        <v>8068653.1600000001</v>
      </c>
      <c r="AP42" s="48">
        <v>74430414.49000001</v>
      </c>
      <c r="AQ42" s="55"/>
    </row>
    <row r="43" spans="2:43" s="24" customFormat="1" ht="12" customHeight="1" outlineLevel="2" x14ac:dyDescent="0.2">
      <c r="B43" s="21"/>
      <c r="C43" s="22"/>
      <c r="D43" s="51" t="s">
        <v>88</v>
      </c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18"/>
      <c r="P43" s="18"/>
      <c r="Q43" s="18"/>
      <c r="R43" s="18"/>
      <c r="S43" s="47"/>
      <c r="T43" s="47"/>
      <c r="U43" s="47"/>
      <c r="V43" s="48"/>
      <c r="W43" s="47">
        <v>0</v>
      </c>
      <c r="X43" s="48">
        <v>0</v>
      </c>
      <c r="Y43" s="48">
        <v>10000000</v>
      </c>
      <c r="Z43" s="48">
        <v>0</v>
      </c>
      <c r="AA43" s="48">
        <v>5000000</v>
      </c>
      <c r="AB43" s="48">
        <v>0</v>
      </c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55"/>
    </row>
    <row r="44" spans="2:43" s="24" customFormat="1" ht="12" customHeight="1" outlineLevel="2" x14ac:dyDescent="0.2">
      <c r="B44" s="21"/>
      <c r="C44" s="22"/>
      <c r="D44" s="51" t="s">
        <v>96</v>
      </c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18"/>
      <c r="P44" s="18"/>
      <c r="Q44" s="18"/>
      <c r="R44" s="18"/>
      <c r="S44" s="47"/>
      <c r="T44" s="47"/>
      <c r="U44" s="47"/>
      <c r="V44" s="48"/>
      <c r="W44" s="47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55"/>
    </row>
    <row r="45" spans="2:43" s="24" customFormat="1" ht="12" customHeight="1" outlineLevel="1" x14ac:dyDescent="0.2">
      <c r="B45" s="27"/>
      <c r="C45" s="15"/>
      <c r="D45" s="16"/>
      <c r="E45" s="20"/>
      <c r="F45" s="20"/>
      <c r="G45" s="20"/>
      <c r="H45" s="20"/>
      <c r="I45" s="20"/>
      <c r="J45" s="20"/>
      <c r="K45" s="36"/>
      <c r="L45" s="36"/>
      <c r="M45" s="36"/>
      <c r="N45" s="36"/>
      <c r="O45" s="18"/>
      <c r="P45" s="18"/>
      <c r="Q45" s="18"/>
      <c r="R45" s="18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55"/>
    </row>
    <row r="46" spans="2:43" s="24" customFormat="1" ht="12" customHeight="1" outlineLevel="2" x14ac:dyDescent="0.2">
      <c r="B46" s="21"/>
      <c r="C46" s="22" t="s">
        <v>39</v>
      </c>
      <c r="D46" s="23"/>
      <c r="E46" s="17">
        <f>SUM(E47)</f>
        <v>0</v>
      </c>
      <c r="F46" s="17">
        <f>SUM(F47:F48)</f>
        <v>0</v>
      </c>
      <c r="G46" s="17">
        <f>SUM(G47)</f>
        <v>0</v>
      </c>
      <c r="H46" s="17">
        <f t="shared" ref="H46:N46" si="5">SUM(H47:H48)</f>
        <v>17398.486106442288</v>
      </c>
      <c r="I46" s="17">
        <f t="shared" si="5"/>
        <v>32860000</v>
      </c>
      <c r="J46" s="17">
        <f t="shared" si="5"/>
        <v>2601039.9836842106</v>
      </c>
      <c r="K46" s="17">
        <f t="shared" si="5"/>
        <v>0</v>
      </c>
      <c r="L46" s="17">
        <f t="shared" si="5"/>
        <v>0</v>
      </c>
      <c r="M46" s="17">
        <f t="shared" si="5"/>
        <v>0</v>
      </c>
      <c r="N46" s="17">
        <f t="shared" si="5"/>
        <v>0</v>
      </c>
      <c r="O46" s="18">
        <f t="shared" ref="O46:R46" si="6">SUM(O47:O48)</f>
        <v>0</v>
      </c>
      <c r="P46" s="18">
        <f t="shared" si="6"/>
        <v>0</v>
      </c>
      <c r="Q46" s="18">
        <f t="shared" si="6"/>
        <v>0</v>
      </c>
      <c r="R46" s="18">
        <f t="shared" si="6"/>
        <v>0</v>
      </c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55"/>
    </row>
    <row r="47" spans="2:43" s="24" customFormat="1" ht="12" customHeight="1" outlineLevel="2" x14ac:dyDescent="0.2">
      <c r="B47" s="21"/>
      <c r="C47" s="22"/>
      <c r="D47" s="25" t="s">
        <v>2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18">
        <v>0</v>
      </c>
      <c r="P47" s="18">
        <v>0</v>
      </c>
      <c r="Q47" s="18">
        <v>0</v>
      </c>
      <c r="R47" s="18">
        <v>0</v>
      </c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55"/>
    </row>
    <row r="48" spans="2:43" s="24" customFormat="1" ht="12" customHeight="1" outlineLevel="2" x14ac:dyDescent="0.2">
      <c r="B48" s="21"/>
      <c r="C48" s="22"/>
      <c r="D48" s="25" t="s">
        <v>56</v>
      </c>
      <c r="E48" s="26">
        <v>0</v>
      </c>
      <c r="F48" s="26">
        <v>0</v>
      </c>
      <c r="G48" s="26">
        <v>0</v>
      </c>
      <c r="H48" s="26">
        <v>17398.486106442288</v>
      </c>
      <c r="I48" s="26">
        <v>32860000</v>
      </c>
      <c r="J48" s="26">
        <v>2601039.9836842106</v>
      </c>
      <c r="K48" s="26">
        <v>0</v>
      </c>
      <c r="L48" s="26">
        <v>0</v>
      </c>
      <c r="M48" s="26">
        <v>0</v>
      </c>
      <c r="N48" s="26">
        <v>0</v>
      </c>
      <c r="O48" s="18">
        <v>0</v>
      </c>
      <c r="P48" s="18">
        <v>0</v>
      </c>
      <c r="Q48" s="18">
        <v>0</v>
      </c>
      <c r="R48" s="18">
        <v>0</v>
      </c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55"/>
    </row>
    <row r="49" spans="2:43" s="24" customFormat="1" ht="12" customHeight="1" outlineLevel="1" x14ac:dyDescent="0.2">
      <c r="B49" s="27"/>
      <c r="C49" s="15"/>
      <c r="D49" s="16"/>
      <c r="E49" s="20"/>
      <c r="F49" s="20"/>
      <c r="G49" s="20"/>
      <c r="H49" s="20"/>
      <c r="I49" s="20"/>
      <c r="J49" s="20"/>
      <c r="K49" s="36"/>
      <c r="L49" s="36"/>
      <c r="M49" s="36"/>
      <c r="N49" s="36"/>
      <c r="O49" s="18"/>
      <c r="P49" s="18"/>
      <c r="Q49" s="18"/>
      <c r="R49" s="18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55"/>
    </row>
    <row r="50" spans="2:43" s="24" customFormat="1" ht="12" customHeight="1" outlineLevel="2" x14ac:dyDescent="0.2">
      <c r="B50" s="21"/>
      <c r="C50" s="22" t="s">
        <v>40</v>
      </c>
      <c r="D50" s="23"/>
      <c r="E50" s="17">
        <f t="shared" ref="E50:F50" si="7">SUM(E51)</f>
        <v>0</v>
      </c>
      <c r="F50" s="17">
        <f t="shared" si="7"/>
        <v>0</v>
      </c>
      <c r="G50" s="17">
        <f t="shared" ref="G50:P50" si="8">SUM(G51)</f>
        <v>0</v>
      </c>
      <c r="H50" s="17">
        <f t="shared" si="8"/>
        <v>0</v>
      </c>
      <c r="I50" s="17">
        <f t="shared" si="8"/>
        <v>0</v>
      </c>
      <c r="J50" s="17">
        <f t="shared" si="8"/>
        <v>0</v>
      </c>
      <c r="K50" s="17">
        <f t="shared" si="8"/>
        <v>0</v>
      </c>
      <c r="L50" s="17">
        <f t="shared" si="8"/>
        <v>0</v>
      </c>
      <c r="M50" s="17">
        <f t="shared" si="8"/>
        <v>0</v>
      </c>
      <c r="N50" s="17">
        <f t="shared" si="8"/>
        <v>0</v>
      </c>
      <c r="O50" s="18">
        <f t="shared" si="8"/>
        <v>0</v>
      </c>
      <c r="P50" s="18">
        <f t="shared" si="8"/>
        <v>0</v>
      </c>
      <c r="Q50" s="18">
        <f>SUM(Q51)</f>
        <v>0</v>
      </c>
      <c r="R50" s="18">
        <f>SUM(R51)</f>
        <v>0</v>
      </c>
      <c r="S50" s="47"/>
      <c r="T50" s="47"/>
      <c r="U50" s="47"/>
      <c r="V50" s="47"/>
      <c r="W50" s="47"/>
      <c r="X50" s="47"/>
      <c r="Y50" s="47">
        <v>21903.49</v>
      </c>
      <c r="Z50" s="47">
        <v>875.56</v>
      </c>
      <c r="AA50" s="47">
        <v>0</v>
      </c>
      <c r="AB50" s="47">
        <v>0</v>
      </c>
      <c r="AC50" s="47">
        <v>0</v>
      </c>
      <c r="AD50" s="47">
        <v>0</v>
      </c>
      <c r="AE50" s="47">
        <v>0</v>
      </c>
      <c r="AF50" s="47">
        <v>0</v>
      </c>
      <c r="AG50" s="47">
        <v>0</v>
      </c>
      <c r="AH50" s="47">
        <v>0</v>
      </c>
      <c r="AI50" s="47">
        <v>0</v>
      </c>
      <c r="AJ50" s="47">
        <v>0</v>
      </c>
      <c r="AK50" s="47">
        <v>0</v>
      </c>
      <c r="AL50" s="47">
        <v>0</v>
      </c>
      <c r="AM50" s="47">
        <v>0</v>
      </c>
      <c r="AN50" s="47">
        <v>0</v>
      </c>
      <c r="AO50" s="47">
        <v>0</v>
      </c>
      <c r="AP50" s="47">
        <v>0</v>
      </c>
      <c r="AQ50" s="55"/>
    </row>
    <row r="51" spans="2:43" s="24" customFormat="1" ht="12" customHeight="1" outlineLevel="1" x14ac:dyDescent="0.2">
      <c r="B51" s="27"/>
      <c r="C51" s="15"/>
      <c r="D51" s="52" t="s">
        <v>41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36">
        <v>0</v>
      </c>
      <c r="L51" s="36">
        <v>0</v>
      </c>
      <c r="M51" s="36">
        <v>0</v>
      </c>
      <c r="N51" s="36">
        <v>0</v>
      </c>
      <c r="O51" s="18">
        <v>0</v>
      </c>
      <c r="P51" s="18">
        <v>0</v>
      </c>
      <c r="Q51" s="18">
        <v>0</v>
      </c>
      <c r="R51" s="18">
        <v>0</v>
      </c>
      <c r="S51" s="47"/>
      <c r="T51" s="47"/>
      <c r="U51" s="47"/>
      <c r="V51" s="47"/>
      <c r="W51" s="47"/>
      <c r="X51" s="47"/>
      <c r="Y51" s="48">
        <v>21903.49</v>
      </c>
      <c r="Z51" s="48">
        <v>875.56</v>
      </c>
      <c r="AA51" s="48">
        <v>0</v>
      </c>
      <c r="AB51" s="48">
        <v>0</v>
      </c>
      <c r="AC51" s="48">
        <v>0</v>
      </c>
      <c r="AD51" s="48">
        <v>0</v>
      </c>
      <c r="AE51" s="48">
        <v>0</v>
      </c>
      <c r="AF51" s="48">
        <v>0</v>
      </c>
      <c r="AG51" s="48">
        <v>0</v>
      </c>
      <c r="AH51" s="48">
        <v>0</v>
      </c>
      <c r="AI51" s="48">
        <v>0</v>
      </c>
      <c r="AJ51" s="48">
        <v>0</v>
      </c>
      <c r="AK51" s="48">
        <v>0</v>
      </c>
      <c r="AL51" s="48">
        <v>0</v>
      </c>
      <c r="AM51" s="48">
        <v>0</v>
      </c>
      <c r="AN51" s="48">
        <v>0</v>
      </c>
      <c r="AO51" s="48">
        <v>0</v>
      </c>
      <c r="AP51" s="48">
        <v>0</v>
      </c>
      <c r="AQ51" s="55"/>
    </row>
    <row r="52" spans="2:43" s="24" customFormat="1" ht="12" customHeight="1" outlineLevel="1" x14ac:dyDescent="0.2">
      <c r="B52" s="27"/>
      <c r="C52" s="15"/>
      <c r="D52" s="16"/>
      <c r="E52" s="20"/>
      <c r="F52" s="20"/>
      <c r="G52" s="20"/>
      <c r="H52" s="20"/>
      <c r="I52" s="20"/>
      <c r="J52" s="20"/>
      <c r="K52" s="36"/>
      <c r="L52" s="36"/>
      <c r="M52" s="36"/>
      <c r="N52" s="36"/>
      <c r="O52" s="18"/>
      <c r="P52" s="18"/>
      <c r="Q52" s="18"/>
      <c r="R52" s="18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55"/>
    </row>
    <row r="53" spans="2:43" s="24" customFormat="1" ht="12" customHeight="1" outlineLevel="2" x14ac:dyDescent="0.2">
      <c r="B53" s="21"/>
      <c r="C53" s="22" t="s">
        <v>100</v>
      </c>
      <c r="D53" s="23"/>
      <c r="E53" s="17"/>
      <c r="F53" s="17"/>
      <c r="G53" s="17"/>
      <c r="H53" s="17"/>
      <c r="I53" s="17"/>
      <c r="J53" s="17"/>
      <c r="K53" s="37"/>
      <c r="L53" s="37"/>
      <c r="M53" s="37"/>
      <c r="N53" s="37"/>
      <c r="O53" s="18"/>
      <c r="P53" s="18"/>
      <c r="Q53" s="18"/>
      <c r="R53" s="18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55"/>
    </row>
    <row r="54" spans="2:43" s="24" customFormat="1" ht="12" customHeight="1" x14ac:dyDescent="0.2">
      <c r="B54" s="21"/>
      <c r="C54" s="22"/>
      <c r="D54" s="25"/>
      <c r="E54" s="17"/>
      <c r="F54" s="17"/>
      <c r="G54" s="17"/>
      <c r="H54" s="17"/>
      <c r="I54" s="17"/>
      <c r="J54" s="17"/>
      <c r="K54" s="37"/>
      <c r="L54" s="37"/>
      <c r="M54" s="37"/>
      <c r="N54" s="37"/>
      <c r="O54" s="18"/>
      <c r="P54" s="18"/>
      <c r="Q54" s="18"/>
      <c r="R54" s="18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55"/>
    </row>
    <row r="55" spans="2:43" s="24" customFormat="1" ht="12" customHeight="1" x14ac:dyDescent="0.2">
      <c r="B55" s="21"/>
      <c r="C55" s="22" t="s">
        <v>101</v>
      </c>
      <c r="D55" s="25"/>
      <c r="E55" s="17"/>
      <c r="F55" s="17"/>
      <c r="G55" s="17"/>
      <c r="H55" s="17"/>
      <c r="I55" s="17"/>
      <c r="J55" s="17"/>
      <c r="K55" s="37"/>
      <c r="L55" s="37"/>
      <c r="M55" s="37"/>
      <c r="N55" s="37"/>
      <c r="O55" s="18"/>
      <c r="P55" s="18"/>
      <c r="Q55" s="18"/>
      <c r="R55" s="18"/>
      <c r="S55" s="47"/>
      <c r="T55" s="47"/>
      <c r="U55" s="47"/>
      <c r="V55" s="47"/>
      <c r="W55" s="47"/>
      <c r="X55" s="47"/>
      <c r="Y55" s="47">
        <v>0</v>
      </c>
      <c r="Z55" s="47">
        <v>774594082.93602729</v>
      </c>
      <c r="AA55" s="47">
        <v>224662500</v>
      </c>
      <c r="AB55" s="47">
        <v>855321126.31999993</v>
      </c>
      <c r="AC55" s="47">
        <v>0</v>
      </c>
      <c r="AD55" s="47">
        <v>0</v>
      </c>
      <c r="AE55" s="47">
        <v>0</v>
      </c>
      <c r="AF55" s="47">
        <v>0</v>
      </c>
      <c r="AG55" s="47">
        <v>0</v>
      </c>
      <c r="AH55" s="47">
        <v>223925000</v>
      </c>
      <c r="AI55" s="47">
        <v>223925000</v>
      </c>
      <c r="AJ55" s="47">
        <v>0</v>
      </c>
      <c r="AK55" s="47">
        <v>0</v>
      </c>
      <c r="AL55" s="47">
        <v>64273622.979999997</v>
      </c>
      <c r="AM55" s="47">
        <v>0</v>
      </c>
      <c r="AN55" s="47">
        <v>0</v>
      </c>
      <c r="AO55" s="47">
        <v>77601239.420000002</v>
      </c>
      <c r="AP55" s="47">
        <v>141874862.40000001</v>
      </c>
      <c r="AQ55" s="55"/>
    </row>
    <row r="56" spans="2:43" s="24" customFormat="1" ht="12" customHeight="1" x14ac:dyDescent="0.2">
      <c r="B56" s="21"/>
      <c r="C56" s="22"/>
      <c r="D56" s="25" t="s">
        <v>99</v>
      </c>
      <c r="E56" s="17"/>
      <c r="F56" s="17"/>
      <c r="G56" s="17"/>
      <c r="H56" s="17"/>
      <c r="I56" s="17"/>
      <c r="J56" s="17"/>
      <c r="K56" s="37"/>
      <c r="L56" s="37"/>
      <c r="M56" s="37"/>
      <c r="N56" s="37"/>
      <c r="O56" s="18"/>
      <c r="P56" s="18"/>
      <c r="Q56" s="18"/>
      <c r="R56" s="18"/>
      <c r="S56" s="47"/>
      <c r="T56" s="47"/>
      <c r="U56" s="47"/>
      <c r="V56" s="47"/>
      <c r="W56" s="47"/>
      <c r="X56" s="47"/>
      <c r="Y56" s="47">
        <v>0</v>
      </c>
      <c r="Z56" s="48">
        <v>774594082.93602729</v>
      </c>
      <c r="AA56" s="48">
        <v>224662500</v>
      </c>
      <c r="AB56" s="48">
        <v>855321126.31999993</v>
      </c>
      <c r="AC56" s="48">
        <v>0</v>
      </c>
      <c r="AD56" s="48">
        <v>0</v>
      </c>
      <c r="AE56" s="48">
        <v>0</v>
      </c>
      <c r="AF56" s="48">
        <v>0</v>
      </c>
      <c r="AG56" s="48">
        <v>0</v>
      </c>
      <c r="AH56" s="48">
        <v>223925000</v>
      </c>
      <c r="AI56" s="48">
        <v>223925000</v>
      </c>
      <c r="AJ56" s="48">
        <v>0</v>
      </c>
      <c r="AK56" s="48">
        <v>0</v>
      </c>
      <c r="AL56" s="48">
        <v>64273622.979999997</v>
      </c>
      <c r="AM56" s="48">
        <v>0</v>
      </c>
      <c r="AN56" s="48">
        <v>0</v>
      </c>
      <c r="AO56" s="48">
        <v>77601239.420000002</v>
      </c>
      <c r="AP56" s="48">
        <v>141874862.40000001</v>
      </c>
      <c r="AQ56" s="55"/>
    </row>
    <row r="57" spans="2:43" s="13" customFormat="1" ht="12" customHeight="1" x14ac:dyDescent="0.2">
      <c r="B57" s="21"/>
      <c r="C57" s="22"/>
      <c r="D57" s="25"/>
      <c r="E57" s="17"/>
      <c r="F57" s="17"/>
      <c r="G57" s="17"/>
      <c r="H57" s="17"/>
      <c r="I57" s="17"/>
      <c r="J57" s="17"/>
      <c r="K57" s="37"/>
      <c r="L57" s="37"/>
      <c r="M57" s="37"/>
      <c r="N57" s="37"/>
      <c r="O57" s="18"/>
      <c r="P57" s="18"/>
      <c r="Q57" s="18"/>
      <c r="R57" s="18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55"/>
    </row>
    <row r="58" spans="2:43" s="13" customFormat="1" ht="12" customHeight="1" outlineLevel="1" x14ac:dyDescent="0.2">
      <c r="B58" s="14" t="s">
        <v>42</v>
      </c>
      <c r="C58" s="15"/>
      <c r="D58" s="16"/>
      <c r="E58" s="17">
        <f>+E60+E95+E108</f>
        <v>382596208.71684361</v>
      </c>
      <c r="F58" s="18">
        <f>+F60+F95+F108</f>
        <v>173039271.63352233</v>
      </c>
      <c r="G58" s="17">
        <f t="shared" ref="G58:R58" si="9">+G60+G95+G108+G119</f>
        <v>369337217.5526185</v>
      </c>
      <c r="H58" s="18">
        <f t="shared" si="9"/>
        <v>456301177.06947368</v>
      </c>
      <c r="I58" s="17">
        <f t="shared" si="9"/>
        <v>402552955.08823353</v>
      </c>
      <c r="J58" s="18">
        <f t="shared" si="9"/>
        <v>482796576.22119653</v>
      </c>
      <c r="K58" s="18">
        <f t="shared" si="9"/>
        <v>1633445741.2111251</v>
      </c>
      <c r="L58" s="18">
        <f t="shared" si="9"/>
        <v>652036328.461959</v>
      </c>
      <c r="M58" s="18">
        <f t="shared" si="9"/>
        <v>734132341.88090014</v>
      </c>
      <c r="N58" s="18">
        <f t="shared" si="9"/>
        <v>800962039.25546956</v>
      </c>
      <c r="O58" s="18">
        <f t="shared" si="9"/>
        <v>828519644.78999996</v>
      </c>
      <c r="P58" s="18">
        <f t="shared" si="9"/>
        <v>863373631.96109116</v>
      </c>
      <c r="Q58" s="18">
        <f t="shared" si="9"/>
        <v>1018008017.79</v>
      </c>
      <c r="R58" s="18">
        <f t="shared" si="9"/>
        <v>1804309075.5998406</v>
      </c>
      <c r="S58" s="47">
        <v>8115976742.001894</v>
      </c>
      <c r="T58" s="47">
        <v>2592037314.7822881</v>
      </c>
      <c r="U58" s="47">
        <v>1204900017.2800002</v>
      </c>
      <c r="V58" s="47">
        <v>5004132173.0587234</v>
      </c>
      <c r="W58" s="47">
        <v>4452505966.7800007</v>
      </c>
      <c r="X58" s="47">
        <v>8522330083.5031033</v>
      </c>
      <c r="Y58" s="47">
        <v>9915962775.9960003</v>
      </c>
      <c r="Z58" s="47">
        <v>9681898027.282753</v>
      </c>
      <c r="AA58" s="47">
        <v>13863815281.219999</v>
      </c>
      <c r="AB58" s="47">
        <v>11487674697.287281</v>
      </c>
      <c r="AC58" s="47">
        <v>1269356977.0222001</v>
      </c>
      <c r="AD58" s="47">
        <v>9730088.3699999992</v>
      </c>
      <c r="AE58" s="47">
        <v>118983141.9761</v>
      </c>
      <c r="AF58" s="47">
        <v>1187337846.7867999</v>
      </c>
      <c r="AG58" s="47">
        <v>5344710601.1442108</v>
      </c>
      <c r="AH58" s="47">
        <v>13305751.99099</v>
      </c>
      <c r="AI58" s="47">
        <v>7943424407.2970905</v>
      </c>
      <c r="AJ58" s="47">
        <v>1590783512.7535512</v>
      </c>
      <c r="AK58" s="47">
        <v>2608600.39</v>
      </c>
      <c r="AL58" s="47">
        <v>36267449.598099999</v>
      </c>
      <c r="AM58" s="47">
        <v>376776521.66399997</v>
      </c>
      <c r="AN58" s="47">
        <v>2343507020.3481803</v>
      </c>
      <c r="AO58" s="47">
        <v>2372658300.5216007</v>
      </c>
      <c r="AP58" s="47">
        <v>6722601405.2926416</v>
      </c>
      <c r="AQ58" s="55"/>
    </row>
    <row r="59" spans="2:43" s="24" customFormat="1" ht="12" customHeight="1" outlineLevel="1" x14ac:dyDescent="0.2">
      <c r="B59" s="27"/>
      <c r="C59" s="15"/>
      <c r="D59" s="16"/>
      <c r="E59" s="20"/>
      <c r="F59" s="20"/>
      <c r="G59" s="20"/>
      <c r="H59" s="20"/>
      <c r="I59" s="20"/>
      <c r="J59" s="20"/>
      <c r="K59" s="36"/>
      <c r="L59" s="36"/>
      <c r="M59" s="36"/>
      <c r="N59" s="36"/>
      <c r="O59" s="18"/>
      <c r="P59" s="18"/>
      <c r="Q59" s="18"/>
      <c r="R59" s="18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55"/>
    </row>
    <row r="60" spans="2:43" s="24" customFormat="1" ht="12" customHeight="1" outlineLevel="2" x14ac:dyDescent="0.2">
      <c r="B60" s="21"/>
      <c r="C60" s="22" t="s">
        <v>43</v>
      </c>
      <c r="D60" s="23"/>
      <c r="E60" s="17">
        <f t="shared" ref="E60:R60" si="10">SUM(E61:E87)</f>
        <v>231072051.59084359</v>
      </c>
      <c r="F60" s="17">
        <f t="shared" si="10"/>
        <v>102361202.4649723</v>
      </c>
      <c r="G60" s="17">
        <f t="shared" si="10"/>
        <v>240219188.21524999</v>
      </c>
      <c r="H60" s="17">
        <f t="shared" si="10"/>
        <v>84210271.210236698</v>
      </c>
      <c r="I60" s="17">
        <f t="shared" si="10"/>
        <v>267526092.85044426</v>
      </c>
      <c r="J60" s="17">
        <f t="shared" si="10"/>
        <v>86878786.215799987</v>
      </c>
      <c r="K60" s="17">
        <f t="shared" si="10"/>
        <v>372747150.07470667</v>
      </c>
      <c r="L60" s="17">
        <f t="shared" si="10"/>
        <v>95500866.683068484</v>
      </c>
      <c r="M60" s="17">
        <f t="shared" si="10"/>
        <v>563416129.2700001</v>
      </c>
      <c r="N60" s="17">
        <f t="shared" si="10"/>
        <v>131364106.43404001</v>
      </c>
      <c r="O60" s="18">
        <f t="shared" si="10"/>
        <v>633697194.88</v>
      </c>
      <c r="P60" s="18">
        <f t="shared" si="10"/>
        <v>135955750.71709123</v>
      </c>
      <c r="Q60" s="18">
        <f t="shared" si="10"/>
        <v>699330641.13999999</v>
      </c>
      <c r="R60" s="18">
        <f t="shared" si="10"/>
        <v>208927652.81689999</v>
      </c>
      <c r="S60" s="47">
        <v>787940432.31000006</v>
      </c>
      <c r="T60" s="47">
        <v>275273821.37</v>
      </c>
      <c r="U60" s="47">
        <v>1141894519.8900001</v>
      </c>
      <c r="V60" s="47">
        <v>851263227.88</v>
      </c>
      <c r="W60" s="47">
        <v>2636182326.3500004</v>
      </c>
      <c r="X60" s="47">
        <v>1636818959.96</v>
      </c>
      <c r="Y60" s="47">
        <v>6757526649.3759995</v>
      </c>
      <c r="Z60" s="47">
        <v>1735500942.4999998</v>
      </c>
      <c r="AA60" s="47">
        <v>8826096302.5</v>
      </c>
      <c r="AB60" s="47">
        <v>1521181974.049</v>
      </c>
      <c r="AC60" s="47">
        <v>287700727.02219999</v>
      </c>
      <c r="AD60" s="47">
        <v>9730088.3699999992</v>
      </c>
      <c r="AE60" s="47">
        <v>118983141.9761</v>
      </c>
      <c r="AF60" s="47">
        <v>13185008.5668</v>
      </c>
      <c r="AG60" s="47">
        <v>4209020002.4000001</v>
      </c>
      <c r="AH60" s="47">
        <v>2696555.9</v>
      </c>
      <c r="AI60" s="47">
        <v>4641315524.2361002</v>
      </c>
      <c r="AJ60" s="47">
        <v>41667399.771051168</v>
      </c>
      <c r="AK60" s="47">
        <v>1992166.54</v>
      </c>
      <c r="AL60" s="47">
        <v>35638889.548100002</v>
      </c>
      <c r="AM60" s="47">
        <v>2820041.5568000004</v>
      </c>
      <c r="AN60" s="47">
        <v>642788576.38</v>
      </c>
      <c r="AO60" s="47">
        <v>175628934.60159999</v>
      </c>
      <c r="AP60" s="47">
        <v>900536008.40809989</v>
      </c>
      <c r="AQ60" s="55"/>
    </row>
    <row r="61" spans="2:43" s="24" customFormat="1" ht="12" customHeight="1" outlineLevel="2" x14ac:dyDescent="0.2">
      <c r="B61" s="21"/>
      <c r="C61" s="22"/>
      <c r="D61" s="25" t="s">
        <v>6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0">
        <v>0</v>
      </c>
      <c r="P61" s="20">
        <v>0</v>
      </c>
      <c r="Q61" s="20">
        <v>0</v>
      </c>
      <c r="R61" s="20">
        <v>0</v>
      </c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55"/>
    </row>
    <row r="62" spans="2:43" s="24" customFormat="1" ht="12" customHeight="1" outlineLevel="2" x14ac:dyDescent="0.2">
      <c r="B62" s="21"/>
      <c r="C62" s="22"/>
      <c r="D62" s="25" t="s">
        <v>15</v>
      </c>
      <c r="E62" s="26">
        <v>12821572.199999999</v>
      </c>
      <c r="F62" s="26">
        <v>795884.04980000004</v>
      </c>
      <c r="G62" s="26">
        <v>6683185.2052499996</v>
      </c>
      <c r="H62" s="26">
        <v>161289.68900000001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0">
        <v>0</v>
      </c>
      <c r="P62" s="20">
        <v>0</v>
      </c>
      <c r="Q62" s="20">
        <v>0</v>
      </c>
      <c r="R62" s="20">
        <v>0</v>
      </c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55"/>
    </row>
    <row r="63" spans="2:43" s="24" customFormat="1" ht="12" customHeight="1" outlineLevel="2" x14ac:dyDescent="0.2">
      <c r="B63" s="21"/>
      <c r="C63" s="22"/>
      <c r="D63" s="25" t="s">
        <v>14</v>
      </c>
      <c r="E63" s="26">
        <v>17391791.734543562</v>
      </c>
      <c r="F63" s="26">
        <v>1300213.5488635267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0">
        <v>0</v>
      </c>
      <c r="P63" s="20">
        <v>0</v>
      </c>
      <c r="Q63" s="20">
        <v>0</v>
      </c>
      <c r="R63" s="20">
        <v>0</v>
      </c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55"/>
    </row>
    <row r="64" spans="2:43" s="24" customFormat="1" ht="12" customHeight="1" outlineLevel="2" x14ac:dyDescent="0.2">
      <c r="B64" s="21"/>
      <c r="C64" s="22"/>
      <c r="D64" s="25" t="s">
        <v>44</v>
      </c>
      <c r="E64" s="26">
        <v>7127009.8100000005</v>
      </c>
      <c r="F64" s="26">
        <v>3578752.32</v>
      </c>
      <c r="G64" s="26">
        <v>7524835.6699999999</v>
      </c>
      <c r="H64" s="26">
        <v>3795603.64</v>
      </c>
      <c r="I64" s="26">
        <v>8289940.3899999997</v>
      </c>
      <c r="J64" s="26">
        <v>3706698.8</v>
      </c>
      <c r="K64" s="26">
        <v>9740139.129999999</v>
      </c>
      <c r="L64" s="26">
        <v>3652982.05</v>
      </c>
      <c r="M64" s="26">
        <v>14867051.859999999</v>
      </c>
      <c r="N64" s="26">
        <v>5044816.05</v>
      </c>
      <c r="O64" s="20">
        <v>16496930.73</v>
      </c>
      <c r="P64" s="20">
        <v>4703853.59</v>
      </c>
      <c r="Q64" s="20">
        <v>27228564.469999999</v>
      </c>
      <c r="R64" s="20">
        <v>6713957.5</v>
      </c>
      <c r="S64" s="48">
        <v>29903939.850000001</v>
      </c>
      <c r="T64" s="48">
        <v>5354361.3</v>
      </c>
      <c r="U64" s="48">
        <v>52594410.240000002</v>
      </c>
      <c r="V64" s="48">
        <v>6186634.9000000004</v>
      </c>
      <c r="W64" s="48">
        <v>88616102.670000002</v>
      </c>
      <c r="X64" s="48">
        <v>5784310.3300000001</v>
      </c>
      <c r="Y64" s="48">
        <v>57096155.159999996</v>
      </c>
      <c r="Z64" s="48">
        <v>1533120.89</v>
      </c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55"/>
    </row>
    <row r="65" spans="2:43" s="24" customFormat="1" ht="12" customHeight="1" outlineLevel="2" x14ac:dyDescent="0.2">
      <c r="B65" s="21"/>
      <c r="C65" s="22"/>
      <c r="D65" s="25" t="s">
        <v>45</v>
      </c>
      <c r="E65" s="26">
        <v>52270808.570000008</v>
      </c>
      <c r="F65" s="26">
        <v>33782826.18</v>
      </c>
      <c r="G65" s="26">
        <v>54897876.450000003</v>
      </c>
      <c r="H65" s="26">
        <v>32171890.259999998</v>
      </c>
      <c r="I65" s="26">
        <v>59977473.979999997</v>
      </c>
      <c r="J65" s="26">
        <v>30916452.649999999</v>
      </c>
      <c r="K65" s="26">
        <v>70530963.140000001</v>
      </c>
      <c r="L65" s="26">
        <v>32989229.469999999</v>
      </c>
      <c r="M65" s="26">
        <v>108665806.53</v>
      </c>
      <c r="N65" s="26">
        <v>45745171.850000001</v>
      </c>
      <c r="O65" s="20">
        <v>120121312.94</v>
      </c>
      <c r="P65" s="20">
        <v>44060668.520000003</v>
      </c>
      <c r="Q65" s="20">
        <v>195011926.12</v>
      </c>
      <c r="R65" s="20">
        <v>64690409.049999997</v>
      </c>
      <c r="S65" s="48">
        <v>224165908.20999998</v>
      </c>
      <c r="T65" s="48">
        <v>58932197.18</v>
      </c>
      <c r="U65" s="48">
        <v>318196905.97000003</v>
      </c>
      <c r="V65" s="48">
        <v>63808830.590000004</v>
      </c>
      <c r="W65" s="48">
        <v>567032895.32999992</v>
      </c>
      <c r="X65" s="48">
        <v>83539593.449999988</v>
      </c>
      <c r="Y65" s="48">
        <v>906659270.22000003</v>
      </c>
      <c r="Z65" s="48">
        <v>84689436.920000002</v>
      </c>
      <c r="AA65" s="48">
        <v>1243159458.3800001</v>
      </c>
      <c r="AB65" s="48">
        <v>49928709.920000002</v>
      </c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55"/>
    </row>
    <row r="66" spans="2:43" s="24" customFormat="1" ht="12" customHeight="1" outlineLevel="2" x14ac:dyDescent="0.2">
      <c r="B66" s="21"/>
      <c r="C66" s="22"/>
      <c r="D66" s="25" t="s">
        <v>62</v>
      </c>
      <c r="E66" s="26">
        <v>1449587.13</v>
      </c>
      <c r="F66" s="26">
        <v>19645588.020128768</v>
      </c>
      <c r="G66" s="26">
        <v>2525596.94</v>
      </c>
      <c r="H66" s="26">
        <v>3078505.3112366963</v>
      </c>
      <c r="I66" s="26">
        <v>2983638.3304442647</v>
      </c>
      <c r="J66" s="26">
        <v>3203788.8258000002</v>
      </c>
      <c r="K66" s="26">
        <v>3858951.0947067142</v>
      </c>
      <c r="L66" s="26">
        <v>3688613.5130684846</v>
      </c>
      <c r="M66" s="26">
        <v>5979834.4000000004</v>
      </c>
      <c r="N66" s="26">
        <v>5140507.7640399998</v>
      </c>
      <c r="O66" s="20">
        <v>7721794.8099999996</v>
      </c>
      <c r="P66" s="20">
        <v>5753184.6670912253</v>
      </c>
      <c r="Q66" s="20">
        <v>11845700.660000002</v>
      </c>
      <c r="R66" s="20">
        <v>8713767.0068999995</v>
      </c>
      <c r="S66" s="48">
        <v>14188759.120000001</v>
      </c>
      <c r="T66" s="48">
        <v>8143446.8887363952</v>
      </c>
      <c r="U66" s="48">
        <v>28100297.450000003</v>
      </c>
      <c r="V66" s="48">
        <v>14324443.794390405</v>
      </c>
      <c r="W66" s="48">
        <v>48226553.095759995</v>
      </c>
      <c r="X66" s="48">
        <v>19771996.656239998</v>
      </c>
      <c r="Y66" s="48">
        <v>73892378.510215655</v>
      </c>
      <c r="Z66" s="48">
        <v>24106088.020795103</v>
      </c>
      <c r="AA66" s="48">
        <v>100687674.2576087</v>
      </c>
      <c r="AB66" s="48">
        <v>26861824.762071945</v>
      </c>
      <c r="AC66" s="48">
        <v>0</v>
      </c>
      <c r="AD66" s="48">
        <v>0</v>
      </c>
      <c r="AE66" s="48">
        <v>27003034.5361</v>
      </c>
      <c r="AF66" s="48">
        <v>0</v>
      </c>
      <c r="AG66" s="48">
        <v>0</v>
      </c>
      <c r="AH66" s="48">
        <v>0</v>
      </c>
      <c r="AI66" s="48">
        <v>27003034.5361</v>
      </c>
      <c r="AJ66" s="48">
        <v>0</v>
      </c>
      <c r="AK66" s="48">
        <v>0</v>
      </c>
      <c r="AL66" s="48">
        <v>6450675.0481000002</v>
      </c>
      <c r="AM66" s="48">
        <v>0</v>
      </c>
      <c r="AN66" s="48">
        <v>0</v>
      </c>
      <c r="AO66" s="48">
        <v>0</v>
      </c>
      <c r="AP66" s="48">
        <v>6450675.0581</v>
      </c>
      <c r="AQ66" s="55"/>
    </row>
    <row r="67" spans="2:43" s="24" customFormat="1" ht="12" customHeight="1" outlineLevel="2" x14ac:dyDescent="0.2">
      <c r="B67" s="21"/>
      <c r="C67" s="22"/>
      <c r="D67" s="25" t="s">
        <v>63</v>
      </c>
      <c r="E67" s="26">
        <v>1385538.49</v>
      </c>
      <c r="F67" s="26">
        <v>1047219.33</v>
      </c>
      <c r="G67" s="26">
        <v>1464806.58</v>
      </c>
      <c r="H67" s="26">
        <v>1012846.85</v>
      </c>
      <c r="I67" s="26">
        <v>1603604.39</v>
      </c>
      <c r="J67" s="26">
        <v>1017226.35</v>
      </c>
      <c r="K67" s="26">
        <v>968932.61</v>
      </c>
      <c r="L67" s="26">
        <v>483268.35</v>
      </c>
      <c r="M67" s="26">
        <v>1482350</v>
      </c>
      <c r="N67" s="26">
        <v>675153.79</v>
      </c>
      <c r="O67" s="20"/>
      <c r="P67" s="20"/>
      <c r="Q67" s="20"/>
      <c r="R67" s="20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55"/>
    </row>
    <row r="68" spans="2:43" s="24" customFormat="1" ht="12" customHeight="1" outlineLevel="2" x14ac:dyDescent="0.2">
      <c r="B68" s="21"/>
      <c r="C68" s="22"/>
      <c r="D68" s="25" t="s">
        <v>92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963977.84</v>
      </c>
      <c r="L68" s="26">
        <v>593240.55000000005</v>
      </c>
      <c r="M68" s="26">
        <v>1424597.79</v>
      </c>
      <c r="N68" s="26">
        <v>854607.3</v>
      </c>
      <c r="O68" s="20">
        <v>3224273.19</v>
      </c>
      <c r="P68" s="20">
        <v>1524412.88</v>
      </c>
      <c r="Q68" s="20">
        <v>5273571.07</v>
      </c>
      <c r="R68" s="20">
        <v>2326745.19</v>
      </c>
      <c r="S68" s="48">
        <v>5819146.0800000001</v>
      </c>
      <c r="T68" s="48">
        <v>2170056.8299999996</v>
      </c>
      <c r="U68" s="48">
        <v>9450858.6000000015</v>
      </c>
      <c r="V68" s="48">
        <v>2842216.76</v>
      </c>
      <c r="W68" s="48">
        <v>17534791.960000001</v>
      </c>
      <c r="X68" s="48">
        <v>4252219</v>
      </c>
      <c r="Y68" s="48">
        <v>24831652.960000001</v>
      </c>
      <c r="Z68" s="48">
        <v>4684419.5600000005</v>
      </c>
      <c r="AA68" s="48">
        <v>33571375.269999996</v>
      </c>
      <c r="AB68" s="48">
        <v>4547041.3</v>
      </c>
      <c r="AC68" s="48">
        <v>0</v>
      </c>
      <c r="AD68" s="48">
        <v>9730088.3699999992</v>
      </c>
      <c r="AE68" s="48">
        <v>0</v>
      </c>
      <c r="AF68" s="48">
        <v>9944555.9668000005</v>
      </c>
      <c r="AG68" s="48">
        <v>0</v>
      </c>
      <c r="AH68" s="48">
        <v>0</v>
      </c>
      <c r="AI68" s="48">
        <v>19674644.34</v>
      </c>
      <c r="AJ68" s="48">
        <v>0</v>
      </c>
      <c r="AK68" s="48">
        <v>269285.40999999997</v>
      </c>
      <c r="AL68" s="48">
        <v>0</v>
      </c>
      <c r="AM68" s="48">
        <v>1633381.4016000002</v>
      </c>
      <c r="AN68" s="48">
        <v>0</v>
      </c>
      <c r="AO68" s="48">
        <v>0</v>
      </c>
      <c r="AP68" s="48">
        <v>1902666.8099999998</v>
      </c>
      <c r="AQ68" s="55"/>
    </row>
    <row r="69" spans="2:43" s="24" customFormat="1" ht="12" customHeight="1" outlineLevel="2" x14ac:dyDescent="0.2">
      <c r="B69" s="21"/>
      <c r="C69" s="22"/>
      <c r="D69" s="25" t="s">
        <v>64</v>
      </c>
      <c r="E69" s="26">
        <v>0</v>
      </c>
      <c r="F69" s="26">
        <v>30320268.960000001</v>
      </c>
      <c r="G69" s="26">
        <v>35414069</v>
      </c>
      <c r="H69" s="26">
        <v>33043079.780000001</v>
      </c>
      <c r="I69" s="26">
        <v>39495214.799999997</v>
      </c>
      <c r="J69" s="26">
        <v>34042969.239999995</v>
      </c>
      <c r="K69" s="26">
        <v>47881189.849999994</v>
      </c>
      <c r="L69" s="26">
        <v>40042500.900000006</v>
      </c>
      <c r="M69" s="26">
        <v>70772044.909999996</v>
      </c>
      <c r="N69" s="26">
        <v>56402839.150000006</v>
      </c>
      <c r="O69" s="20">
        <v>79436193.180000007</v>
      </c>
      <c r="P69" s="20">
        <v>59901361.439999998</v>
      </c>
      <c r="Q69" s="20">
        <v>124968108.97999999</v>
      </c>
      <c r="R69" s="20">
        <v>98565001.270000011</v>
      </c>
      <c r="S69" s="48">
        <v>141561093.81</v>
      </c>
      <c r="T69" s="48">
        <v>100155615.88</v>
      </c>
      <c r="U69" s="48">
        <v>249773351.59</v>
      </c>
      <c r="V69" s="48">
        <v>171105627.84999999</v>
      </c>
      <c r="W69" s="48">
        <v>448480539.75</v>
      </c>
      <c r="X69" s="48">
        <v>290729315.35000002</v>
      </c>
      <c r="Y69" s="48">
        <v>630211157.63</v>
      </c>
      <c r="Z69" s="48">
        <v>346610988.63999999</v>
      </c>
      <c r="AA69" s="48">
        <v>833390213.94000006</v>
      </c>
      <c r="AB69" s="48">
        <v>403886371.94</v>
      </c>
      <c r="AC69" s="48">
        <v>0</v>
      </c>
      <c r="AD69" s="48">
        <v>0</v>
      </c>
      <c r="AE69" s="48">
        <v>0</v>
      </c>
      <c r="AF69" s="48">
        <v>0</v>
      </c>
      <c r="AG69" s="48">
        <v>502590105.94999999</v>
      </c>
      <c r="AH69" s="48">
        <v>0</v>
      </c>
      <c r="AI69" s="48">
        <v>502590105.94999999</v>
      </c>
      <c r="AJ69" s="48">
        <v>0</v>
      </c>
      <c r="AK69" s="48">
        <v>0</v>
      </c>
      <c r="AL69" s="48">
        <v>0</v>
      </c>
      <c r="AM69" s="48">
        <v>0</v>
      </c>
      <c r="AN69" s="48">
        <v>226011069.52000001</v>
      </c>
      <c r="AO69" s="48">
        <v>0</v>
      </c>
      <c r="AP69" s="48">
        <v>226011069.52000001</v>
      </c>
      <c r="AQ69" s="55"/>
    </row>
    <row r="70" spans="2:43" s="24" customFormat="1" ht="12" customHeight="1" outlineLevel="2" x14ac:dyDescent="0.2">
      <c r="B70" s="21"/>
      <c r="C70" s="22"/>
      <c r="D70" s="25" t="s">
        <v>46</v>
      </c>
      <c r="E70" s="26">
        <v>1455967.43</v>
      </c>
      <c r="F70" s="26">
        <v>104300.43</v>
      </c>
      <c r="G70" s="26">
        <v>1535832.17</v>
      </c>
      <c r="H70" s="26">
        <v>58946.58</v>
      </c>
      <c r="I70" s="26">
        <v>825146.36</v>
      </c>
      <c r="J70" s="26">
        <v>12631.29</v>
      </c>
      <c r="K70" s="26">
        <v>0</v>
      </c>
      <c r="L70" s="26">
        <v>0</v>
      </c>
      <c r="M70" s="26">
        <v>0</v>
      </c>
      <c r="N70" s="26">
        <v>750057.09</v>
      </c>
      <c r="O70" s="20">
        <v>7374004.2599999998</v>
      </c>
      <c r="P70" s="20">
        <v>671027.07999999996</v>
      </c>
      <c r="Q70" s="20">
        <v>11774599.58</v>
      </c>
      <c r="R70" s="20">
        <v>1014795.54</v>
      </c>
      <c r="S70" s="48">
        <v>20685669.789999999</v>
      </c>
      <c r="T70" s="48">
        <v>1097997.19</v>
      </c>
      <c r="U70" s="48">
        <v>27494876.210000001</v>
      </c>
      <c r="V70" s="48">
        <v>487250.15</v>
      </c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55"/>
    </row>
    <row r="71" spans="2:43" s="24" customFormat="1" ht="12" customHeight="1" outlineLevel="2" x14ac:dyDescent="0.2">
      <c r="B71" s="21"/>
      <c r="C71" s="22"/>
      <c r="D71" s="25" t="s">
        <v>98</v>
      </c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0"/>
      <c r="P71" s="20"/>
      <c r="Q71" s="20"/>
      <c r="R71" s="20"/>
      <c r="S71" s="48"/>
      <c r="T71" s="48"/>
      <c r="U71" s="48"/>
      <c r="V71" s="48"/>
      <c r="W71" s="48"/>
      <c r="X71" s="48"/>
      <c r="Y71" s="48"/>
      <c r="Z71" s="48"/>
      <c r="AA71" s="48">
        <v>0</v>
      </c>
      <c r="AB71" s="48">
        <v>915191.48</v>
      </c>
      <c r="AC71" s="48">
        <v>0</v>
      </c>
      <c r="AD71" s="48">
        <v>0</v>
      </c>
      <c r="AE71" s="48">
        <v>0</v>
      </c>
      <c r="AF71" s="48">
        <v>0</v>
      </c>
      <c r="AG71" s="48">
        <v>0</v>
      </c>
      <c r="AH71" s="48">
        <v>0</v>
      </c>
      <c r="AI71" s="48">
        <v>0</v>
      </c>
      <c r="AJ71" s="48">
        <v>2790482.518851174</v>
      </c>
      <c r="AK71" s="48">
        <v>0</v>
      </c>
      <c r="AL71" s="48">
        <v>0</v>
      </c>
      <c r="AM71" s="48">
        <v>0</v>
      </c>
      <c r="AN71" s="48">
        <v>0</v>
      </c>
      <c r="AO71" s="48">
        <v>0</v>
      </c>
      <c r="AP71" s="48">
        <v>2790482.52</v>
      </c>
      <c r="AQ71" s="55"/>
    </row>
    <row r="72" spans="2:43" s="24" customFormat="1" ht="12" customHeight="1" outlineLevel="2" x14ac:dyDescent="0.2">
      <c r="B72" s="21"/>
      <c r="C72" s="22"/>
      <c r="D72" s="25" t="s">
        <v>107</v>
      </c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0"/>
      <c r="P72" s="20"/>
      <c r="Q72" s="20"/>
      <c r="R72" s="20"/>
      <c r="S72" s="48"/>
      <c r="T72" s="48"/>
      <c r="U72" s="48"/>
      <c r="V72" s="48"/>
      <c r="W72" s="48"/>
      <c r="X72" s="48"/>
      <c r="Y72" s="48"/>
      <c r="Z72" s="48"/>
      <c r="AA72" s="48">
        <v>0</v>
      </c>
      <c r="AB72" s="48">
        <v>80724.399999999994</v>
      </c>
      <c r="AC72" s="48">
        <v>0</v>
      </c>
      <c r="AD72" s="48">
        <v>0</v>
      </c>
      <c r="AE72" s="48">
        <v>0</v>
      </c>
      <c r="AF72" s="48">
        <v>0</v>
      </c>
      <c r="AG72" s="48">
        <v>0</v>
      </c>
      <c r="AH72" s="48">
        <v>0</v>
      </c>
      <c r="AI72" s="48">
        <v>0</v>
      </c>
      <c r="AJ72" s="48">
        <v>0</v>
      </c>
      <c r="AK72" s="48">
        <v>0</v>
      </c>
      <c r="AL72" s="48">
        <v>1040952.93</v>
      </c>
      <c r="AM72" s="48">
        <v>0</v>
      </c>
      <c r="AN72" s="48">
        <v>0</v>
      </c>
      <c r="AO72" s="48">
        <v>0</v>
      </c>
      <c r="AP72" s="48">
        <v>1040952.93</v>
      </c>
      <c r="AQ72" s="55"/>
    </row>
    <row r="73" spans="2:43" s="24" customFormat="1" ht="12" customHeight="1" outlineLevel="2" x14ac:dyDescent="0.2">
      <c r="B73" s="21"/>
      <c r="C73" s="22"/>
      <c r="D73" s="25" t="s">
        <v>47</v>
      </c>
      <c r="E73" s="26">
        <v>329197.89</v>
      </c>
      <c r="F73" s="26">
        <v>66946.84</v>
      </c>
      <c r="G73" s="26">
        <v>2300144.37</v>
      </c>
      <c r="H73" s="26">
        <v>332231.15000000002</v>
      </c>
      <c r="I73" s="26">
        <v>1874196.61</v>
      </c>
      <c r="J73" s="26">
        <v>280402.21000000002</v>
      </c>
      <c r="K73" s="26">
        <v>6648549.0899999999</v>
      </c>
      <c r="L73" s="26">
        <v>949981.24</v>
      </c>
      <c r="M73" s="26">
        <v>6674770.3499999996</v>
      </c>
      <c r="N73" s="26">
        <v>0</v>
      </c>
      <c r="O73" s="20"/>
      <c r="P73" s="20"/>
      <c r="Q73" s="20"/>
      <c r="R73" s="20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55"/>
    </row>
    <row r="74" spans="2:43" s="24" customFormat="1" ht="12" customHeight="1" outlineLevel="2" x14ac:dyDescent="0.2">
      <c r="B74" s="21"/>
      <c r="C74" s="22"/>
      <c r="D74" s="25" t="s">
        <v>13</v>
      </c>
      <c r="E74" s="26">
        <v>11999193.7863</v>
      </c>
      <c r="F74" s="26">
        <v>173955.98618000001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0">
        <v>0</v>
      </c>
      <c r="P74" s="20">
        <v>0</v>
      </c>
      <c r="Q74" s="20">
        <v>0</v>
      </c>
      <c r="R74" s="20">
        <v>0</v>
      </c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55"/>
    </row>
    <row r="75" spans="2:43" s="24" customFormat="1" ht="12" customHeight="1" outlineLevel="2" x14ac:dyDescent="0.2">
      <c r="B75" s="21"/>
      <c r="C75" s="22"/>
      <c r="D75" s="25" t="s">
        <v>48</v>
      </c>
      <c r="E75" s="26">
        <v>3595619.15</v>
      </c>
      <c r="F75" s="26">
        <v>19186.91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0">
        <v>0</v>
      </c>
      <c r="P75" s="20">
        <v>0</v>
      </c>
      <c r="Q75" s="20">
        <v>0</v>
      </c>
      <c r="R75" s="20">
        <v>0</v>
      </c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55"/>
    </row>
    <row r="76" spans="2:43" s="24" customFormat="1" ht="12" customHeight="1" outlineLevel="2" x14ac:dyDescent="0.2">
      <c r="B76" s="21"/>
      <c r="C76" s="22"/>
      <c r="D76" s="25" t="s">
        <v>49</v>
      </c>
      <c r="E76" s="26">
        <v>26418460.629999999</v>
      </c>
      <c r="F76" s="26">
        <v>328100.86</v>
      </c>
      <c r="G76" s="26">
        <v>27902459.289999999</v>
      </c>
      <c r="H76" s="26">
        <v>148677.10999999999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0">
        <v>0</v>
      </c>
      <c r="P76" s="20">
        <v>0</v>
      </c>
      <c r="Q76" s="20">
        <v>0</v>
      </c>
      <c r="R76" s="20">
        <v>0</v>
      </c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55"/>
    </row>
    <row r="77" spans="2:43" s="24" customFormat="1" ht="12" customHeight="1" outlineLevel="2" x14ac:dyDescent="0.2">
      <c r="B77" s="21"/>
      <c r="C77" s="22"/>
      <c r="D77" s="25" t="s">
        <v>50</v>
      </c>
      <c r="E77" s="26">
        <v>4869176</v>
      </c>
      <c r="F77" s="26">
        <v>120289.25</v>
      </c>
      <c r="G77" s="26">
        <v>5123214.54</v>
      </c>
      <c r="H77" s="26">
        <v>84923.35</v>
      </c>
      <c r="I77" s="26">
        <v>5593841.1999999993</v>
      </c>
      <c r="J77" s="26">
        <v>54696.160000000003</v>
      </c>
      <c r="K77" s="26">
        <v>3138967.57</v>
      </c>
      <c r="L77" s="26">
        <v>14365.19</v>
      </c>
      <c r="M77" s="26">
        <v>0</v>
      </c>
      <c r="N77" s="26">
        <v>0</v>
      </c>
      <c r="O77" s="20">
        <v>0</v>
      </c>
      <c r="P77" s="20">
        <v>0</v>
      </c>
      <c r="Q77" s="20">
        <v>0</v>
      </c>
      <c r="R77" s="20">
        <v>0</v>
      </c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55"/>
    </row>
    <row r="78" spans="2:43" s="24" customFormat="1" ht="12" customHeight="1" outlineLevel="2" x14ac:dyDescent="0.2">
      <c r="B78" s="21"/>
      <c r="C78" s="22"/>
      <c r="D78" s="25" t="s">
        <v>51</v>
      </c>
      <c r="E78" s="26">
        <v>89243290.299999997</v>
      </c>
      <c r="F78" s="26">
        <v>3775320.8</v>
      </c>
      <c r="G78" s="26">
        <v>94847168</v>
      </c>
      <c r="H78" s="26">
        <v>3286909.39</v>
      </c>
      <c r="I78" s="26">
        <v>104127716.84</v>
      </c>
      <c r="J78" s="26">
        <v>3698097.48</v>
      </c>
      <c r="K78" s="26">
        <v>125452046.86</v>
      </c>
      <c r="L78" s="26">
        <v>2702361.93</v>
      </c>
      <c r="M78" s="26">
        <v>187947889.96000001</v>
      </c>
      <c r="N78" s="26">
        <v>1999314.25</v>
      </c>
      <c r="O78" s="20">
        <v>209444141.31</v>
      </c>
      <c r="P78" s="20">
        <v>1025660.99</v>
      </c>
      <c r="Q78" s="20"/>
      <c r="R78" s="20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55"/>
    </row>
    <row r="79" spans="2:43" s="24" customFormat="1" ht="12" customHeight="1" outlineLevel="2" x14ac:dyDescent="0.2">
      <c r="B79" s="21"/>
      <c r="C79" s="22"/>
      <c r="D79" s="25" t="s">
        <v>65</v>
      </c>
      <c r="E79" s="26">
        <v>0</v>
      </c>
      <c r="F79" s="26">
        <v>5060771.7300000004</v>
      </c>
      <c r="G79" s="26">
        <v>0</v>
      </c>
      <c r="H79" s="26">
        <v>4867415.4000000004</v>
      </c>
      <c r="I79" s="26">
        <v>19232401.329999998</v>
      </c>
      <c r="J79" s="26">
        <v>5425656.8799999999</v>
      </c>
      <c r="K79" s="26">
        <v>47226877.490000002</v>
      </c>
      <c r="L79" s="26">
        <v>6093764.6699999999</v>
      </c>
      <c r="M79" s="26">
        <v>74972950.909999996</v>
      </c>
      <c r="N79" s="26">
        <v>7501119.25</v>
      </c>
      <c r="O79" s="20">
        <v>84908958.049999997</v>
      </c>
      <c r="P79" s="20">
        <v>6496112.7199999997</v>
      </c>
      <c r="Q79" s="20">
        <v>143578350.94</v>
      </c>
      <c r="R79" s="20">
        <v>7423345.3699999992</v>
      </c>
      <c r="S79" s="48">
        <v>159765034.94</v>
      </c>
      <c r="T79" s="48">
        <v>4642699.8800000008</v>
      </c>
      <c r="U79" s="48">
        <v>101619576.98</v>
      </c>
      <c r="V79" s="48">
        <v>1090918.3399999999</v>
      </c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55"/>
    </row>
    <row r="80" spans="2:43" s="24" customFormat="1" ht="12" customHeight="1" outlineLevel="2" x14ac:dyDescent="0.2">
      <c r="B80" s="21"/>
      <c r="C80" s="22"/>
      <c r="D80" s="25" t="s">
        <v>66</v>
      </c>
      <c r="E80" s="26">
        <v>0</v>
      </c>
      <c r="F80" s="26">
        <v>2141997.38</v>
      </c>
      <c r="G80" s="26">
        <v>0</v>
      </c>
      <c r="H80" s="26">
        <v>2058742.82</v>
      </c>
      <c r="I80" s="26">
        <v>23077848.100000001</v>
      </c>
      <c r="J80" s="26">
        <v>3242280.96</v>
      </c>
      <c r="K80" s="26">
        <v>55614606.269999996</v>
      </c>
      <c r="L80" s="26">
        <v>2754402.12</v>
      </c>
      <c r="M80" s="26">
        <v>83140704.99000001</v>
      </c>
      <c r="N80" s="26">
        <v>2854675.61</v>
      </c>
      <c r="O80" s="20">
        <v>93347527.010000005</v>
      </c>
      <c r="P80" s="20">
        <v>2777957.04</v>
      </c>
      <c r="Q80" s="20">
        <v>147875385.94999999</v>
      </c>
      <c r="R80" s="20">
        <v>5626766.5700000003</v>
      </c>
      <c r="S80" s="48">
        <v>167650876.22</v>
      </c>
      <c r="T80" s="48">
        <v>7420047.6999999993</v>
      </c>
      <c r="U80" s="48">
        <v>310707614.33999997</v>
      </c>
      <c r="V80" s="48">
        <v>12571839.550000001</v>
      </c>
      <c r="W80" s="48">
        <v>523696674.51999998</v>
      </c>
      <c r="X80" s="48">
        <v>11375772.48</v>
      </c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55"/>
    </row>
    <row r="81" spans="2:43" s="13" customFormat="1" ht="12" customHeight="1" outlineLevel="1" x14ac:dyDescent="0.2">
      <c r="B81" s="21"/>
      <c r="C81" s="22"/>
      <c r="D81" s="25" t="s">
        <v>67</v>
      </c>
      <c r="E81" s="26">
        <v>0</v>
      </c>
      <c r="F81" s="26">
        <v>99579.87</v>
      </c>
      <c r="G81" s="26">
        <v>0</v>
      </c>
      <c r="H81" s="26">
        <v>49976.09</v>
      </c>
      <c r="I81" s="26">
        <v>0</v>
      </c>
      <c r="J81" s="26">
        <v>111822.35</v>
      </c>
      <c r="K81" s="26">
        <v>485061.61</v>
      </c>
      <c r="L81" s="26">
        <v>191794.71</v>
      </c>
      <c r="M81" s="26">
        <v>487310.22</v>
      </c>
      <c r="N81" s="26">
        <v>168043.84</v>
      </c>
      <c r="O81" s="20">
        <v>538420.52</v>
      </c>
      <c r="P81" s="20">
        <v>164359.35999999999</v>
      </c>
      <c r="Q81" s="20">
        <v>859637.48</v>
      </c>
      <c r="R81" s="20">
        <v>229036.91</v>
      </c>
      <c r="S81" s="48">
        <v>999415.92999999993</v>
      </c>
      <c r="T81" s="48">
        <v>226194.78</v>
      </c>
      <c r="U81" s="48">
        <v>1398392.25</v>
      </c>
      <c r="V81" s="48">
        <v>258959.02</v>
      </c>
      <c r="W81" s="48">
        <v>2406924.17</v>
      </c>
      <c r="X81" s="48">
        <v>354547.39</v>
      </c>
      <c r="Y81" s="48">
        <v>3973202.51</v>
      </c>
      <c r="Z81" s="48">
        <v>427467.57</v>
      </c>
      <c r="AA81" s="48">
        <v>5518817.9299999997</v>
      </c>
      <c r="AB81" s="48">
        <v>374613.37</v>
      </c>
      <c r="AC81" s="48">
        <v>3146838.3721999996</v>
      </c>
      <c r="AD81" s="48">
        <v>0</v>
      </c>
      <c r="AE81" s="48">
        <v>0</v>
      </c>
      <c r="AF81" s="48">
        <v>0</v>
      </c>
      <c r="AG81" s="48">
        <v>0</v>
      </c>
      <c r="AH81" s="48">
        <v>0</v>
      </c>
      <c r="AI81" s="48">
        <v>3146838.37</v>
      </c>
      <c r="AJ81" s="48">
        <v>123041.70219999999</v>
      </c>
      <c r="AK81" s="48">
        <v>0</v>
      </c>
      <c r="AL81" s="48">
        <v>0</v>
      </c>
      <c r="AM81" s="48">
        <v>0</v>
      </c>
      <c r="AN81" s="48">
        <v>0</v>
      </c>
      <c r="AO81" s="48">
        <v>0</v>
      </c>
      <c r="AP81" s="48">
        <v>123041.7</v>
      </c>
      <c r="AQ81" s="55"/>
    </row>
    <row r="82" spans="2:43" s="13" customFormat="1" ht="12" customHeight="1" outlineLevel="1" x14ac:dyDescent="0.2">
      <c r="B82" s="27"/>
      <c r="C82" s="15"/>
      <c r="D82" s="25" t="s">
        <v>52</v>
      </c>
      <c r="E82" s="26">
        <v>714838.47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0"/>
      <c r="P82" s="20"/>
      <c r="Q82" s="20"/>
      <c r="R82" s="20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55"/>
    </row>
    <row r="83" spans="2:43" s="13" customFormat="1" ht="12" customHeight="1" outlineLevel="1" x14ac:dyDescent="0.2">
      <c r="B83" s="27"/>
      <c r="C83" s="15"/>
      <c r="D83" s="25" t="s">
        <v>68</v>
      </c>
      <c r="E83" s="26">
        <v>0</v>
      </c>
      <c r="F83" s="26">
        <v>0</v>
      </c>
      <c r="G83" s="26">
        <v>0</v>
      </c>
      <c r="H83" s="26">
        <v>59233.79</v>
      </c>
      <c r="I83" s="26">
        <v>0</v>
      </c>
      <c r="J83" s="26">
        <v>1156196.43</v>
      </c>
      <c r="K83" s="26">
        <v>0</v>
      </c>
      <c r="L83" s="26">
        <v>1331720.82</v>
      </c>
      <c r="M83" s="26">
        <v>6528269.5</v>
      </c>
      <c r="N83" s="26">
        <v>4194468.08</v>
      </c>
      <c r="O83" s="20">
        <v>10560719.23</v>
      </c>
      <c r="P83" s="20">
        <v>7994246.8100000005</v>
      </c>
      <c r="Q83" s="20">
        <v>21149392.640000001</v>
      </c>
      <c r="R83" s="20">
        <v>10233303.699999999</v>
      </c>
      <c r="S83" s="48">
        <v>26770876.66</v>
      </c>
      <c r="T83" s="48">
        <v>13998818.99</v>
      </c>
      <c r="U83" s="48">
        <v>48940799.459999993</v>
      </c>
      <c r="V83" s="48">
        <v>28567423.270000003</v>
      </c>
      <c r="W83" s="48">
        <v>81809471.890000001</v>
      </c>
      <c r="X83" s="48">
        <v>51362960.439999998</v>
      </c>
      <c r="Y83" s="48">
        <v>117957874.03</v>
      </c>
      <c r="Z83" s="48">
        <v>54291712.510000005</v>
      </c>
      <c r="AA83" s="48">
        <v>159393057.65000001</v>
      </c>
      <c r="AB83" s="48">
        <v>51165770.719999999</v>
      </c>
      <c r="AC83" s="48">
        <v>0</v>
      </c>
      <c r="AD83" s="48">
        <v>0</v>
      </c>
      <c r="AE83" s="48">
        <v>91980107.439999998</v>
      </c>
      <c r="AF83" s="48">
        <v>0</v>
      </c>
      <c r="AG83" s="48">
        <v>0</v>
      </c>
      <c r="AH83" s="48">
        <v>0</v>
      </c>
      <c r="AI83" s="48">
        <v>91980107.439999998</v>
      </c>
      <c r="AJ83" s="48">
        <v>0</v>
      </c>
      <c r="AK83" s="48">
        <v>0</v>
      </c>
      <c r="AL83" s="48">
        <v>27289353.760000002</v>
      </c>
      <c r="AM83" s="48">
        <v>0</v>
      </c>
      <c r="AN83" s="48">
        <v>0</v>
      </c>
      <c r="AO83" s="48">
        <v>0</v>
      </c>
      <c r="AP83" s="48">
        <v>27289353.760000002</v>
      </c>
      <c r="AQ83" s="55"/>
    </row>
    <row r="84" spans="2:43" s="13" customFormat="1" ht="12" customHeight="1" outlineLevel="1" x14ac:dyDescent="0.2">
      <c r="B84" s="27"/>
      <c r="C84" s="15"/>
      <c r="D84" s="25" t="s">
        <v>78</v>
      </c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0"/>
      <c r="P84" s="20">
        <v>831545.11</v>
      </c>
      <c r="Q84" s="20">
        <v>8927281.620000001</v>
      </c>
      <c r="R84" s="20">
        <v>3305737.38</v>
      </c>
      <c r="S84" s="48">
        <v>9680257.9900000002</v>
      </c>
      <c r="T84" s="48">
        <v>5046780.92</v>
      </c>
      <c r="U84" s="48">
        <v>20101204.5</v>
      </c>
      <c r="V84" s="48">
        <v>12617582.390000001</v>
      </c>
      <c r="W84" s="48">
        <v>33238569.109999999</v>
      </c>
      <c r="X84" s="48">
        <v>23635888.619999997</v>
      </c>
      <c r="Y84" s="48">
        <v>47853118.716000006</v>
      </c>
      <c r="Z84" s="48">
        <v>19588225.899999999</v>
      </c>
      <c r="AA84" s="48">
        <v>61908502.93</v>
      </c>
      <c r="AB84" s="48">
        <v>12668453.76</v>
      </c>
      <c r="AC84" s="48">
        <v>0</v>
      </c>
      <c r="AD84" s="48">
        <v>0</v>
      </c>
      <c r="AE84" s="48">
        <v>0</v>
      </c>
      <c r="AF84" s="48">
        <v>0</v>
      </c>
      <c r="AG84" s="48">
        <v>37641996.450000003</v>
      </c>
      <c r="AH84" s="48">
        <v>0</v>
      </c>
      <c r="AI84" s="48">
        <v>37641996.450000003</v>
      </c>
      <c r="AJ84" s="48">
        <v>0</v>
      </c>
      <c r="AK84" s="48">
        <v>0</v>
      </c>
      <c r="AL84" s="48">
        <v>0</v>
      </c>
      <c r="AM84" s="48">
        <v>0</v>
      </c>
      <c r="AN84" s="48">
        <v>7377488.9400000004</v>
      </c>
      <c r="AO84" s="48">
        <v>0</v>
      </c>
      <c r="AP84" s="48">
        <v>7377488.9400000004</v>
      </c>
      <c r="AQ84" s="55"/>
    </row>
    <row r="85" spans="2:43" s="13" customFormat="1" ht="12" customHeight="1" outlineLevel="1" x14ac:dyDescent="0.2">
      <c r="B85" s="27"/>
      <c r="C85" s="15"/>
      <c r="D85" s="25" t="s">
        <v>102</v>
      </c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0"/>
      <c r="P85" s="20"/>
      <c r="Q85" s="20"/>
      <c r="R85" s="20"/>
      <c r="S85" s="48"/>
      <c r="T85" s="48"/>
      <c r="U85" s="48"/>
      <c r="V85" s="48"/>
      <c r="W85" s="48"/>
      <c r="X85" s="48"/>
      <c r="Y85" s="48">
        <v>0</v>
      </c>
      <c r="Z85" s="48">
        <v>0</v>
      </c>
      <c r="AA85" s="48">
        <v>0</v>
      </c>
      <c r="AB85" s="48">
        <v>1586753.73</v>
      </c>
      <c r="AC85" s="48">
        <v>0</v>
      </c>
      <c r="AD85" s="48">
        <v>0</v>
      </c>
      <c r="AE85" s="48">
        <v>0</v>
      </c>
      <c r="AF85" s="48">
        <v>0</v>
      </c>
      <c r="AG85" s="48">
        <v>0</v>
      </c>
      <c r="AH85" s="48">
        <v>2696555.9</v>
      </c>
      <c r="AI85" s="48">
        <v>2696555.9</v>
      </c>
      <c r="AJ85" s="48">
        <v>0</v>
      </c>
      <c r="AK85" s="48">
        <v>0</v>
      </c>
      <c r="AL85" s="48">
        <v>0</v>
      </c>
      <c r="AM85" s="48">
        <v>0</v>
      </c>
      <c r="AN85" s="48">
        <v>0</v>
      </c>
      <c r="AO85" s="48">
        <v>1180318.5116000001</v>
      </c>
      <c r="AP85" s="48">
        <v>1180318.51</v>
      </c>
      <c r="AQ85" s="55"/>
    </row>
    <row r="86" spans="2:43" s="13" customFormat="1" ht="12" customHeight="1" outlineLevel="1" x14ac:dyDescent="0.2">
      <c r="B86" s="27"/>
      <c r="C86" s="15"/>
      <c r="D86" s="25" t="s">
        <v>118</v>
      </c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0"/>
      <c r="P86" s="20"/>
      <c r="Q86" s="20"/>
      <c r="R86" s="20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>
        <v>0</v>
      </c>
      <c r="AF86" s="48">
        <v>0</v>
      </c>
      <c r="AG86" s="48">
        <v>0</v>
      </c>
      <c r="AH86" s="48">
        <v>0</v>
      </c>
      <c r="AI86" s="48">
        <v>0</v>
      </c>
      <c r="AJ86" s="48"/>
      <c r="AK86" s="48"/>
      <c r="AL86" s="48">
        <v>0</v>
      </c>
      <c r="AM86" s="48">
        <v>0</v>
      </c>
      <c r="AN86" s="48">
        <v>0</v>
      </c>
      <c r="AO86" s="48">
        <v>0</v>
      </c>
      <c r="AP86" s="48">
        <v>0</v>
      </c>
      <c r="AQ86" s="55"/>
    </row>
    <row r="87" spans="2:43" s="13" customFormat="1" ht="12" customHeight="1" outlineLevel="1" x14ac:dyDescent="0.2">
      <c r="B87" s="27"/>
      <c r="C87" s="15"/>
      <c r="D87" s="25" t="s">
        <v>57</v>
      </c>
      <c r="E87" s="26">
        <v>0</v>
      </c>
      <c r="F87" s="26">
        <v>0</v>
      </c>
      <c r="G87" s="26">
        <v>0</v>
      </c>
      <c r="H87" s="26">
        <v>0</v>
      </c>
      <c r="I87" s="26">
        <v>445070.52</v>
      </c>
      <c r="J87" s="26">
        <v>9866.59</v>
      </c>
      <c r="K87" s="26">
        <v>236887.52</v>
      </c>
      <c r="L87" s="26">
        <v>12641.17</v>
      </c>
      <c r="M87" s="26">
        <v>472547.85</v>
      </c>
      <c r="N87" s="26">
        <v>33332.410000000003</v>
      </c>
      <c r="O87" s="20">
        <v>522919.65</v>
      </c>
      <c r="P87" s="20">
        <v>51360.51</v>
      </c>
      <c r="Q87" s="20">
        <v>838121.63</v>
      </c>
      <c r="R87" s="20">
        <v>84787.33</v>
      </c>
      <c r="S87" s="48">
        <v>938212.83000000007</v>
      </c>
      <c r="T87" s="48">
        <v>99061.51999999999</v>
      </c>
      <c r="U87" s="48">
        <v>1616529.75</v>
      </c>
      <c r="V87" s="48">
        <v>232698.27</v>
      </c>
      <c r="W87" s="48">
        <v>3013256.95</v>
      </c>
      <c r="X87" s="48">
        <v>347673.2</v>
      </c>
      <c r="Y87" s="48">
        <v>4121084.55</v>
      </c>
      <c r="Z87" s="48">
        <v>287167.74</v>
      </c>
      <c r="AA87" s="48">
        <v>5486817.7699999996</v>
      </c>
      <c r="AB87" s="48">
        <v>213890.01</v>
      </c>
      <c r="AC87" s="48">
        <v>0</v>
      </c>
      <c r="AD87" s="48">
        <v>0</v>
      </c>
      <c r="AE87" s="48">
        <v>0</v>
      </c>
      <c r="AF87" s="48">
        <v>3240452.5999999996</v>
      </c>
      <c r="AG87" s="48">
        <v>0</v>
      </c>
      <c r="AH87" s="48">
        <v>0</v>
      </c>
      <c r="AI87" s="48">
        <v>3240452.6</v>
      </c>
      <c r="AJ87" s="48">
        <v>0</v>
      </c>
      <c r="AK87" s="48">
        <v>0</v>
      </c>
      <c r="AL87" s="48">
        <v>0</v>
      </c>
      <c r="AM87" s="48">
        <v>92862.585200000001</v>
      </c>
      <c r="AN87" s="48">
        <v>0</v>
      </c>
      <c r="AO87" s="48">
        <v>0</v>
      </c>
      <c r="AP87" s="48">
        <v>92862.59</v>
      </c>
      <c r="AQ87" s="55"/>
    </row>
    <row r="88" spans="2:43" s="13" customFormat="1" ht="12" customHeight="1" outlineLevel="1" x14ac:dyDescent="0.2">
      <c r="B88" s="27"/>
      <c r="C88" s="15"/>
      <c r="D88" s="25" t="s">
        <v>106</v>
      </c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0"/>
      <c r="P88" s="20"/>
      <c r="Q88" s="20"/>
      <c r="R88" s="20"/>
      <c r="S88" s="48"/>
      <c r="T88" s="48"/>
      <c r="U88" s="48"/>
      <c r="V88" s="48"/>
      <c r="W88" s="48"/>
      <c r="X88" s="48"/>
      <c r="Y88" s="48"/>
      <c r="Z88" s="48"/>
      <c r="AA88" s="48">
        <v>7158200</v>
      </c>
      <c r="AB88" s="48">
        <v>468156.75</v>
      </c>
      <c r="AC88" s="48">
        <v>0</v>
      </c>
      <c r="AD88" s="48">
        <v>0</v>
      </c>
      <c r="AE88" s="48">
        <v>0</v>
      </c>
      <c r="AF88" s="48">
        <v>0</v>
      </c>
      <c r="AG88" s="48">
        <v>0</v>
      </c>
      <c r="AH88" s="48">
        <v>0</v>
      </c>
      <c r="AI88" s="48">
        <v>0</v>
      </c>
      <c r="AJ88" s="48">
        <v>0</v>
      </c>
      <c r="AK88" s="48">
        <v>0</v>
      </c>
      <c r="AL88" s="48">
        <v>0</v>
      </c>
      <c r="AM88" s="48">
        <v>0</v>
      </c>
      <c r="AN88" s="48">
        <v>0</v>
      </c>
      <c r="AO88" s="48">
        <v>0</v>
      </c>
      <c r="AP88" s="48">
        <v>0</v>
      </c>
      <c r="AQ88" s="55"/>
    </row>
    <row r="89" spans="2:43" s="13" customFormat="1" ht="12" customHeight="1" outlineLevel="1" x14ac:dyDescent="0.2">
      <c r="B89" s="27"/>
      <c r="C89" s="15"/>
      <c r="D89" s="25" t="s">
        <v>80</v>
      </c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0"/>
      <c r="P89" s="20"/>
      <c r="Q89" s="20"/>
      <c r="R89" s="20"/>
      <c r="S89" s="48">
        <v>0</v>
      </c>
      <c r="T89" s="48">
        <v>9529137.4800000004</v>
      </c>
      <c r="U89" s="48">
        <v>0</v>
      </c>
      <c r="V89" s="48">
        <v>33820041.299999997</v>
      </c>
      <c r="W89" s="48">
        <v>0</v>
      </c>
      <c r="X89" s="48">
        <v>88454962.939999998</v>
      </c>
      <c r="Y89" s="48">
        <v>359278888.60000002</v>
      </c>
      <c r="Z89" s="48">
        <v>120267610.94</v>
      </c>
      <c r="AA89" s="48">
        <v>502153408.63</v>
      </c>
      <c r="AB89" s="48">
        <v>80327328.590000004</v>
      </c>
      <c r="AC89" s="48">
        <v>284553888.64999998</v>
      </c>
      <c r="AD89" s="48">
        <v>0</v>
      </c>
      <c r="AE89" s="48">
        <v>0</v>
      </c>
      <c r="AF89" s="48">
        <v>0</v>
      </c>
      <c r="AG89" s="48">
        <v>0</v>
      </c>
      <c r="AH89" s="48">
        <v>0</v>
      </c>
      <c r="AI89" s="48">
        <v>284553888.64999998</v>
      </c>
      <c r="AJ89" s="48">
        <v>38753875.549999997</v>
      </c>
      <c r="AK89" s="48">
        <v>0</v>
      </c>
      <c r="AL89" s="48">
        <v>0</v>
      </c>
      <c r="AM89" s="48">
        <v>0</v>
      </c>
      <c r="AN89" s="48">
        <v>0</v>
      </c>
      <c r="AO89" s="48">
        <v>0</v>
      </c>
      <c r="AP89" s="48">
        <v>38753875.549999997</v>
      </c>
      <c r="AQ89" s="55"/>
    </row>
    <row r="90" spans="2:43" s="13" customFormat="1" ht="12" customHeight="1" outlineLevel="1" x14ac:dyDescent="0.2">
      <c r="B90" s="27"/>
      <c r="C90" s="15"/>
      <c r="D90" s="25" t="s">
        <v>108</v>
      </c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0"/>
      <c r="P90" s="20"/>
      <c r="Q90" s="20"/>
      <c r="R90" s="20"/>
      <c r="S90" s="48"/>
      <c r="T90" s="48"/>
      <c r="U90" s="48"/>
      <c r="V90" s="48"/>
      <c r="W90" s="48"/>
      <c r="X90" s="48"/>
      <c r="Y90" s="48"/>
      <c r="Z90" s="48"/>
      <c r="AA90" s="48">
        <v>0</v>
      </c>
      <c r="AB90" s="48">
        <v>9324218.3990000002</v>
      </c>
      <c r="AC90" s="48">
        <v>0</v>
      </c>
      <c r="AD90" s="48">
        <v>0</v>
      </c>
      <c r="AE90" s="48">
        <v>0</v>
      </c>
      <c r="AF90" s="48">
        <v>0</v>
      </c>
      <c r="AG90" s="48">
        <v>0</v>
      </c>
      <c r="AH90" s="48">
        <v>0</v>
      </c>
      <c r="AI90" s="48">
        <v>0</v>
      </c>
      <c r="AJ90" s="48">
        <v>0</v>
      </c>
      <c r="AK90" s="48">
        <v>0</v>
      </c>
      <c r="AL90" s="48">
        <v>0</v>
      </c>
      <c r="AM90" s="48">
        <v>0</v>
      </c>
      <c r="AN90" s="48">
        <v>0</v>
      </c>
      <c r="AO90" s="48">
        <v>99257882.920000002</v>
      </c>
      <c r="AP90" s="48">
        <v>99257882.920000002</v>
      </c>
      <c r="AQ90" s="55"/>
    </row>
    <row r="91" spans="2:43" s="13" customFormat="1" ht="12" customHeight="1" outlineLevel="1" x14ac:dyDescent="0.2">
      <c r="B91" s="27"/>
      <c r="C91" s="15"/>
      <c r="D91" s="25" t="s">
        <v>84</v>
      </c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0"/>
      <c r="P91" s="20"/>
      <c r="Q91" s="20"/>
      <c r="R91" s="20"/>
      <c r="S91" s="48">
        <v>0</v>
      </c>
      <c r="T91" s="48">
        <v>66600851.720000006</v>
      </c>
      <c r="U91" s="48">
        <v>0</v>
      </c>
      <c r="V91" s="48">
        <v>283895051.10000002</v>
      </c>
      <c r="W91" s="48">
        <v>870353100</v>
      </c>
      <c r="X91" s="48">
        <v>540797604.25</v>
      </c>
      <c r="Y91" s="48">
        <v>2149106580</v>
      </c>
      <c r="Z91" s="48">
        <v>515646194.81999993</v>
      </c>
      <c r="AA91" s="48">
        <v>2787841800</v>
      </c>
      <c r="AB91" s="48">
        <v>407495176.85999995</v>
      </c>
      <c r="AC91" s="48">
        <v>0</v>
      </c>
      <c r="AD91" s="48">
        <v>0</v>
      </c>
      <c r="AE91" s="48">
        <v>0</v>
      </c>
      <c r="AF91" s="48">
        <v>0</v>
      </c>
      <c r="AG91" s="48">
        <v>1711983600</v>
      </c>
      <c r="AH91" s="48">
        <v>0</v>
      </c>
      <c r="AI91" s="48">
        <v>1711983600</v>
      </c>
      <c r="AJ91" s="48">
        <v>0</v>
      </c>
      <c r="AK91" s="48">
        <v>965239</v>
      </c>
      <c r="AL91" s="48">
        <v>29083.59</v>
      </c>
      <c r="AM91" s="48">
        <v>1064713.97</v>
      </c>
      <c r="AN91" s="48">
        <v>197768886.27999997</v>
      </c>
      <c r="AO91" s="48">
        <v>14541.8</v>
      </c>
      <c r="AP91" s="48">
        <v>199842464.63999999</v>
      </c>
      <c r="AQ91" s="55"/>
    </row>
    <row r="92" spans="2:43" s="13" customFormat="1" ht="12" customHeight="1" outlineLevel="1" x14ac:dyDescent="0.2">
      <c r="B92" s="27"/>
      <c r="C92" s="15"/>
      <c r="D92" s="25" t="s">
        <v>86</v>
      </c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0"/>
      <c r="P92" s="20"/>
      <c r="Q92" s="20"/>
      <c r="R92" s="20"/>
      <c r="S92" s="48"/>
      <c r="T92" s="48"/>
      <c r="U92" s="48">
        <v>0</v>
      </c>
      <c r="V92" s="48">
        <v>233778154.39000002</v>
      </c>
      <c r="W92" s="48">
        <v>0</v>
      </c>
      <c r="X92" s="48">
        <v>536184112.50999999</v>
      </c>
      <c r="Y92" s="48">
        <v>2456437665</v>
      </c>
      <c r="Z92" s="48">
        <v>561465947.76999998</v>
      </c>
      <c r="AA92" s="48">
        <v>3186514650</v>
      </c>
      <c r="AB92" s="48">
        <v>436604950.04000002</v>
      </c>
      <c r="AC92" s="48">
        <v>0</v>
      </c>
      <c r="AD92" s="48">
        <v>0</v>
      </c>
      <c r="AE92" s="48">
        <v>0</v>
      </c>
      <c r="AF92" s="48">
        <v>0</v>
      </c>
      <c r="AG92" s="48">
        <v>1956804300</v>
      </c>
      <c r="AH92" s="48">
        <v>0</v>
      </c>
      <c r="AI92" s="48">
        <v>1956804300</v>
      </c>
      <c r="AJ92" s="48">
        <v>0</v>
      </c>
      <c r="AK92" s="48">
        <v>757642.13</v>
      </c>
      <c r="AL92" s="48">
        <v>828824.22</v>
      </c>
      <c r="AM92" s="48">
        <v>29083.599999999999</v>
      </c>
      <c r="AN92" s="48">
        <v>211631131.64000002</v>
      </c>
      <c r="AO92" s="48">
        <v>14541.8</v>
      </c>
      <c r="AP92" s="48">
        <v>213261223.39000002</v>
      </c>
      <c r="AQ92" s="55"/>
    </row>
    <row r="93" spans="2:43" s="13" customFormat="1" ht="12" customHeight="1" outlineLevel="1" x14ac:dyDescent="0.2">
      <c r="B93" s="27"/>
      <c r="C93" s="15"/>
      <c r="D93" s="25" t="s">
        <v>93</v>
      </c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0"/>
      <c r="P93" s="20"/>
      <c r="Q93" s="20"/>
      <c r="R93" s="20"/>
      <c r="S93" s="48"/>
      <c r="T93" s="48"/>
      <c r="U93" s="48"/>
      <c r="V93" s="48"/>
      <c r="W93" s="48">
        <v>0</v>
      </c>
      <c r="X93" s="48">
        <v>0</v>
      </c>
      <c r="Y93" s="48">
        <v>0</v>
      </c>
      <c r="Z93" s="48">
        <v>26008649.240000002</v>
      </c>
      <c r="AA93" s="48">
        <v>0</v>
      </c>
      <c r="AB93" s="48">
        <v>61594622.780000001</v>
      </c>
      <c r="AC93" s="48">
        <v>0</v>
      </c>
      <c r="AD93" s="48">
        <v>0</v>
      </c>
      <c r="AE93" s="48">
        <v>0</v>
      </c>
      <c r="AF93" s="48">
        <v>0</v>
      </c>
      <c r="AG93" s="48">
        <v>0</v>
      </c>
      <c r="AH93" s="48">
        <v>0</v>
      </c>
      <c r="AI93" s="48">
        <v>0</v>
      </c>
      <c r="AJ93" s="48">
        <v>0</v>
      </c>
      <c r="AK93" s="48">
        <v>0</v>
      </c>
      <c r="AL93" s="48">
        <v>0</v>
      </c>
      <c r="AM93" s="48">
        <v>0</v>
      </c>
      <c r="AN93" s="48">
        <v>0</v>
      </c>
      <c r="AO93" s="48">
        <v>75161649.569999993</v>
      </c>
      <c r="AP93" s="48">
        <v>75161649.569999993</v>
      </c>
      <c r="AQ93" s="55"/>
    </row>
    <row r="94" spans="2:43" s="24" customFormat="1" ht="12" customHeight="1" outlineLevel="1" x14ac:dyDescent="0.2">
      <c r="B94" s="27"/>
      <c r="C94" s="15"/>
      <c r="D94" s="25"/>
      <c r="E94" s="26"/>
      <c r="F94" s="26"/>
      <c r="G94" s="26"/>
      <c r="H94" s="26"/>
      <c r="I94" s="26"/>
      <c r="J94" s="26"/>
      <c r="K94" s="36"/>
      <c r="L94" s="36"/>
      <c r="M94" s="36"/>
      <c r="N94" s="36"/>
      <c r="O94" s="18"/>
      <c r="P94" s="18"/>
      <c r="Q94" s="18"/>
      <c r="R94" s="18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  <c r="AO94" s="47"/>
      <c r="AP94" s="47"/>
      <c r="AQ94" s="55"/>
    </row>
    <row r="95" spans="2:43" s="24" customFormat="1" ht="12" customHeight="1" outlineLevel="2" x14ac:dyDescent="0.2">
      <c r="B95" s="21"/>
      <c r="C95" s="22" t="s">
        <v>95</v>
      </c>
      <c r="D95" s="23"/>
      <c r="E95" s="17">
        <f t="shared" ref="E95:F95" si="11">SUM(E96:E101)</f>
        <v>43115014.361000001</v>
      </c>
      <c r="F95" s="17">
        <f t="shared" si="11"/>
        <v>3855487.7249799999</v>
      </c>
      <c r="G95" s="17">
        <f t="shared" ref="G95:L95" si="12">SUM(G96:G101)</f>
        <v>46163003.741999999</v>
      </c>
      <c r="H95" s="17">
        <f t="shared" si="12"/>
        <v>3089204.4892120617</v>
      </c>
      <c r="I95" s="17">
        <f t="shared" si="12"/>
        <v>42743278.640000001</v>
      </c>
      <c r="J95" s="17">
        <f t="shared" si="12"/>
        <v>1895381.22</v>
      </c>
      <c r="K95" s="17">
        <f t="shared" si="12"/>
        <v>14041460.060000001</v>
      </c>
      <c r="L95" s="17">
        <f t="shared" si="12"/>
        <v>332571</v>
      </c>
      <c r="M95" s="17">
        <f t="shared" ref="M95:P95" si="13">SUM(M96:M101)</f>
        <v>0</v>
      </c>
      <c r="N95" s="17">
        <f t="shared" si="13"/>
        <v>0</v>
      </c>
      <c r="O95" s="18">
        <f t="shared" si="13"/>
        <v>0</v>
      </c>
      <c r="P95" s="18">
        <f t="shared" si="13"/>
        <v>0</v>
      </c>
      <c r="Q95" s="18">
        <f>SUM(Q96:Q101)</f>
        <v>0</v>
      </c>
      <c r="R95" s="18">
        <f>SUM(R96:R101)</f>
        <v>0</v>
      </c>
      <c r="S95" s="47"/>
      <c r="T95" s="47"/>
      <c r="U95" s="47">
        <v>0</v>
      </c>
      <c r="V95" s="47">
        <v>32318933.670000002</v>
      </c>
      <c r="W95" s="47">
        <v>0</v>
      </c>
      <c r="X95" s="47">
        <v>146611371.89999998</v>
      </c>
      <c r="Y95" s="47">
        <v>498630035.83000004</v>
      </c>
      <c r="Z95" s="47">
        <v>204806394.80344146</v>
      </c>
      <c r="AA95" s="47">
        <v>1508875228.72</v>
      </c>
      <c r="AB95" s="47">
        <v>312122760.98000002</v>
      </c>
      <c r="AC95" s="47">
        <v>0</v>
      </c>
      <c r="AD95" s="47">
        <v>0</v>
      </c>
      <c r="AE95" s="47">
        <v>0</v>
      </c>
      <c r="AF95" s="47">
        <v>97246588.219999999</v>
      </c>
      <c r="AG95" s="47">
        <v>1135690598.7442107</v>
      </c>
      <c r="AH95" s="47">
        <v>10609196.090989999</v>
      </c>
      <c r="AI95" s="47">
        <v>1243546383.0609899</v>
      </c>
      <c r="AJ95" s="47">
        <v>0</v>
      </c>
      <c r="AK95" s="47">
        <v>0</v>
      </c>
      <c r="AL95" s="47">
        <v>0</v>
      </c>
      <c r="AM95" s="47">
        <v>8842956.6600000001</v>
      </c>
      <c r="AN95" s="47">
        <v>149095422.4181805</v>
      </c>
      <c r="AO95" s="47">
        <v>0</v>
      </c>
      <c r="AP95" s="47">
        <v>157938379.08000001</v>
      </c>
      <c r="AQ95" s="55"/>
    </row>
    <row r="96" spans="2:43" s="24" customFormat="1" ht="12" customHeight="1" outlineLevel="2" x14ac:dyDescent="0.2">
      <c r="B96" s="21"/>
      <c r="C96" s="22"/>
      <c r="D96" s="25" t="s">
        <v>8</v>
      </c>
      <c r="E96" s="26">
        <v>0</v>
      </c>
      <c r="F96" s="26">
        <v>0</v>
      </c>
      <c r="G96" s="26">
        <v>0</v>
      </c>
      <c r="H96" s="26">
        <v>0</v>
      </c>
      <c r="I96" s="26">
        <v>0</v>
      </c>
      <c r="J96" s="26">
        <v>0</v>
      </c>
      <c r="K96" s="26">
        <v>0</v>
      </c>
      <c r="L96" s="26">
        <v>0</v>
      </c>
      <c r="M96" s="26">
        <v>0</v>
      </c>
      <c r="N96" s="26">
        <v>0</v>
      </c>
      <c r="O96" s="20">
        <v>0</v>
      </c>
      <c r="P96" s="20">
        <v>0</v>
      </c>
      <c r="Q96" s="20">
        <v>0</v>
      </c>
      <c r="R96" s="20">
        <v>0</v>
      </c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  <c r="AM96" s="48"/>
      <c r="AN96" s="48"/>
      <c r="AO96" s="48"/>
      <c r="AP96" s="48"/>
      <c r="AQ96" s="55"/>
    </row>
    <row r="97" spans="2:43" s="24" customFormat="1" ht="12" customHeight="1" outlineLevel="2" x14ac:dyDescent="0.2">
      <c r="B97" s="21"/>
      <c r="C97" s="22"/>
      <c r="D97" s="25" t="s">
        <v>9</v>
      </c>
      <c r="E97" s="26">
        <v>0</v>
      </c>
      <c r="F97" s="26">
        <v>0</v>
      </c>
      <c r="G97" s="26">
        <v>0</v>
      </c>
      <c r="H97" s="26">
        <v>0</v>
      </c>
      <c r="I97" s="26">
        <v>0</v>
      </c>
      <c r="J97" s="26">
        <v>0</v>
      </c>
      <c r="K97" s="26">
        <v>0</v>
      </c>
      <c r="L97" s="26">
        <v>0</v>
      </c>
      <c r="M97" s="26">
        <v>0</v>
      </c>
      <c r="N97" s="26">
        <v>0</v>
      </c>
      <c r="O97" s="20">
        <v>0</v>
      </c>
      <c r="P97" s="20">
        <v>0</v>
      </c>
      <c r="Q97" s="20">
        <v>0</v>
      </c>
      <c r="R97" s="20">
        <v>0</v>
      </c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55"/>
    </row>
    <row r="98" spans="2:43" s="24" customFormat="1" ht="12" customHeight="1" outlineLevel="2" x14ac:dyDescent="0.2">
      <c r="B98" s="21"/>
      <c r="C98" s="22"/>
      <c r="D98" s="25" t="s">
        <v>10</v>
      </c>
      <c r="E98" s="26">
        <v>0</v>
      </c>
      <c r="F98" s="26">
        <v>0</v>
      </c>
      <c r="G98" s="26">
        <v>0</v>
      </c>
      <c r="H98" s="26">
        <v>0</v>
      </c>
      <c r="I98" s="26">
        <v>0</v>
      </c>
      <c r="J98" s="26">
        <v>0</v>
      </c>
      <c r="K98" s="26">
        <v>0</v>
      </c>
      <c r="L98" s="26">
        <v>0</v>
      </c>
      <c r="M98" s="26">
        <v>0</v>
      </c>
      <c r="N98" s="26">
        <v>0</v>
      </c>
      <c r="O98" s="20">
        <v>0</v>
      </c>
      <c r="P98" s="20">
        <v>0</v>
      </c>
      <c r="Q98" s="20">
        <v>0</v>
      </c>
      <c r="R98" s="20">
        <v>0</v>
      </c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55"/>
    </row>
    <row r="99" spans="2:43" s="24" customFormat="1" ht="12" customHeight="1" outlineLevel="2" x14ac:dyDescent="0.2">
      <c r="B99" s="21"/>
      <c r="C99" s="22"/>
      <c r="D99" s="25" t="s">
        <v>11</v>
      </c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26">
        <v>0</v>
      </c>
      <c r="K99" s="26">
        <v>0</v>
      </c>
      <c r="L99" s="26">
        <v>0</v>
      </c>
      <c r="M99" s="26"/>
      <c r="N99" s="26"/>
      <c r="O99" s="20"/>
      <c r="P99" s="20"/>
      <c r="Q99" s="20"/>
      <c r="R99" s="20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48"/>
      <c r="AQ99" s="55"/>
    </row>
    <row r="100" spans="2:43" s="24" customFormat="1" ht="12" customHeight="1" outlineLevel="2" x14ac:dyDescent="0.2">
      <c r="B100" s="21"/>
      <c r="C100" s="22"/>
      <c r="D100" s="25" t="s">
        <v>16</v>
      </c>
      <c r="E100" s="26">
        <v>22343965.73</v>
      </c>
      <c r="F100" s="26">
        <v>3443023.33</v>
      </c>
      <c r="G100" s="26">
        <v>24188393.07</v>
      </c>
      <c r="H100" s="26">
        <v>2581127.44</v>
      </c>
      <c r="I100" s="26">
        <v>24866249.719999999</v>
      </c>
      <c r="J100" s="26">
        <v>1472108.67</v>
      </c>
      <c r="K100" s="26">
        <v>14041460.060000001</v>
      </c>
      <c r="L100" s="26">
        <v>332571</v>
      </c>
      <c r="M100" s="26">
        <v>0</v>
      </c>
      <c r="N100" s="26"/>
      <c r="O100" s="20">
        <v>0</v>
      </c>
      <c r="P100" s="20"/>
      <c r="Q100" s="20">
        <v>0</v>
      </c>
      <c r="R100" s="20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55"/>
    </row>
    <row r="101" spans="2:43" s="24" customFormat="1" ht="12" customHeight="1" outlineLevel="2" x14ac:dyDescent="0.2">
      <c r="B101" s="21"/>
      <c r="C101" s="22"/>
      <c r="D101" s="25" t="s">
        <v>12</v>
      </c>
      <c r="E101" s="26">
        <v>20771048.630999997</v>
      </c>
      <c r="F101" s="26">
        <v>412464.39498000004</v>
      </c>
      <c r="G101" s="26">
        <v>21974610.671999998</v>
      </c>
      <c r="H101" s="26">
        <v>508077.04921206168</v>
      </c>
      <c r="I101" s="26">
        <v>17877028.920000002</v>
      </c>
      <c r="J101" s="26">
        <v>423272.55</v>
      </c>
      <c r="K101" s="26">
        <v>0</v>
      </c>
      <c r="L101" s="26">
        <v>0</v>
      </c>
      <c r="M101" s="26">
        <v>0</v>
      </c>
      <c r="N101" s="26">
        <v>0</v>
      </c>
      <c r="O101" s="20">
        <v>0</v>
      </c>
      <c r="P101" s="20">
        <v>0</v>
      </c>
      <c r="Q101" s="20">
        <v>0</v>
      </c>
      <c r="R101" s="20">
        <v>0</v>
      </c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/>
      <c r="AQ101" s="55"/>
    </row>
    <row r="102" spans="2:43" s="24" customFormat="1" ht="12" customHeight="1" outlineLevel="2" x14ac:dyDescent="0.2">
      <c r="B102" s="21"/>
      <c r="C102" s="22"/>
      <c r="D102" s="51" t="s">
        <v>91</v>
      </c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0"/>
      <c r="P102" s="20"/>
      <c r="Q102" s="20"/>
      <c r="R102" s="20"/>
      <c r="S102" s="48"/>
      <c r="T102" s="48"/>
      <c r="U102" s="48">
        <v>0</v>
      </c>
      <c r="V102" s="48">
        <v>32318933.670000002</v>
      </c>
      <c r="W102" s="48">
        <v>0</v>
      </c>
      <c r="X102" s="48">
        <v>7990197.1899999995</v>
      </c>
      <c r="Y102" s="48">
        <v>95637828.219999999</v>
      </c>
      <c r="Z102" s="48">
        <v>21148992.359999999</v>
      </c>
      <c r="AA102" s="48">
        <v>337518883.94</v>
      </c>
      <c r="AB102" s="48">
        <v>34741259.049999997</v>
      </c>
      <c r="AC102" s="48">
        <v>0</v>
      </c>
      <c r="AD102" s="48">
        <v>0</v>
      </c>
      <c r="AE102" s="48">
        <v>0</v>
      </c>
      <c r="AF102" s="48">
        <v>0</v>
      </c>
      <c r="AG102" s="48">
        <v>274377857.63588798</v>
      </c>
      <c r="AH102" s="48">
        <v>10609196.090989999</v>
      </c>
      <c r="AI102" s="48">
        <v>284987053.73098999</v>
      </c>
      <c r="AJ102" s="48">
        <v>0</v>
      </c>
      <c r="AK102" s="48">
        <v>0</v>
      </c>
      <c r="AL102" s="48">
        <v>0</v>
      </c>
      <c r="AM102" s="48">
        <v>0</v>
      </c>
      <c r="AN102" s="48">
        <v>17994686.884012602</v>
      </c>
      <c r="AO102" s="48">
        <v>0</v>
      </c>
      <c r="AP102" s="48">
        <v>17994686.879999999</v>
      </c>
      <c r="AQ102" s="55"/>
    </row>
    <row r="103" spans="2:43" s="24" customFormat="1" ht="12" customHeight="1" outlineLevel="2" x14ac:dyDescent="0.2">
      <c r="B103" s="21"/>
      <c r="C103" s="22"/>
      <c r="D103" s="51" t="s">
        <v>89</v>
      </c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0"/>
      <c r="P103" s="20"/>
      <c r="Q103" s="20"/>
      <c r="R103" s="20"/>
      <c r="S103" s="48"/>
      <c r="T103" s="48"/>
      <c r="U103" s="48"/>
      <c r="V103" s="48"/>
      <c r="W103" s="48">
        <v>0</v>
      </c>
      <c r="X103" s="48">
        <v>117249759.11</v>
      </c>
      <c r="Y103" s="48">
        <v>338832244.38</v>
      </c>
      <c r="Z103" s="48">
        <v>85454896.610662997</v>
      </c>
      <c r="AA103" s="48">
        <v>818158133.64999998</v>
      </c>
      <c r="AB103" s="48">
        <v>127281855.80000001</v>
      </c>
      <c r="AC103" s="48">
        <v>0</v>
      </c>
      <c r="AD103" s="48">
        <v>0</v>
      </c>
      <c r="AE103" s="48">
        <v>0</v>
      </c>
      <c r="AF103" s="48">
        <v>0</v>
      </c>
      <c r="AG103" s="48">
        <v>503823887.20000005</v>
      </c>
      <c r="AH103" s="48">
        <v>0</v>
      </c>
      <c r="AI103" s="48">
        <v>503823887.20000005</v>
      </c>
      <c r="AJ103" s="48">
        <v>0</v>
      </c>
      <c r="AK103" s="48">
        <v>0</v>
      </c>
      <c r="AL103" s="48">
        <v>0</v>
      </c>
      <c r="AM103" s="48">
        <v>0</v>
      </c>
      <c r="AN103" s="48">
        <v>67367060.347092375</v>
      </c>
      <c r="AO103" s="48">
        <v>0</v>
      </c>
      <c r="AP103" s="48">
        <v>67367060.350000009</v>
      </c>
      <c r="AQ103" s="55"/>
    </row>
    <row r="104" spans="2:43" s="24" customFormat="1" ht="12" customHeight="1" outlineLevel="2" x14ac:dyDescent="0.2">
      <c r="B104" s="21"/>
      <c r="C104" s="22"/>
      <c r="D104" s="51" t="s">
        <v>90</v>
      </c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0"/>
      <c r="P104" s="20"/>
      <c r="Q104" s="20"/>
      <c r="R104" s="20"/>
      <c r="S104" s="48"/>
      <c r="T104" s="48"/>
      <c r="U104" s="48"/>
      <c r="V104" s="48"/>
      <c r="W104" s="48">
        <v>0</v>
      </c>
      <c r="X104" s="48">
        <v>21170030.120000001</v>
      </c>
      <c r="Y104" s="48">
        <v>64159963.229999997</v>
      </c>
      <c r="Z104" s="48">
        <v>23140371.997716472</v>
      </c>
      <c r="AA104" s="48">
        <v>175321584.66999999</v>
      </c>
      <c r="AB104" s="48">
        <v>28227168.899999999</v>
      </c>
      <c r="AC104" s="48">
        <v>0</v>
      </c>
      <c r="AD104" s="48">
        <v>0</v>
      </c>
      <c r="AE104" s="48">
        <v>0</v>
      </c>
      <c r="AF104" s="48">
        <v>0</v>
      </c>
      <c r="AG104" s="48">
        <v>56184506.759999998</v>
      </c>
      <c r="AH104" s="48">
        <v>0</v>
      </c>
      <c r="AI104" s="48">
        <v>56184506.759999998</v>
      </c>
      <c r="AJ104" s="48">
        <v>0</v>
      </c>
      <c r="AK104" s="48">
        <v>0</v>
      </c>
      <c r="AL104" s="48">
        <v>0</v>
      </c>
      <c r="AM104" s="48">
        <v>0</v>
      </c>
      <c r="AN104" s="48">
        <v>3728778.79</v>
      </c>
      <c r="AO104" s="48">
        <v>0</v>
      </c>
      <c r="AP104" s="48">
        <v>3728778.79</v>
      </c>
      <c r="AQ104" s="55"/>
    </row>
    <row r="105" spans="2:43" s="24" customFormat="1" ht="12" customHeight="1" outlineLevel="2" x14ac:dyDescent="0.2">
      <c r="B105" s="21"/>
      <c r="C105" s="22"/>
      <c r="D105" s="51" t="s">
        <v>97</v>
      </c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0"/>
      <c r="P105" s="20"/>
      <c r="Q105" s="20"/>
      <c r="R105" s="20"/>
      <c r="S105" s="48"/>
      <c r="T105" s="48"/>
      <c r="U105" s="48"/>
      <c r="V105" s="48"/>
      <c r="W105" s="48"/>
      <c r="X105" s="48"/>
      <c r="Y105" s="48">
        <v>0</v>
      </c>
      <c r="Z105" s="48">
        <v>66671103.711752005</v>
      </c>
      <c r="AA105" s="48">
        <v>177876626.46000001</v>
      </c>
      <c r="AB105" s="48">
        <v>101158710.09</v>
      </c>
      <c r="AC105" s="48">
        <v>0</v>
      </c>
      <c r="AD105" s="48">
        <v>0</v>
      </c>
      <c r="AE105" s="48">
        <v>0</v>
      </c>
      <c r="AF105" s="48">
        <v>97246588.219999999</v>
      </c>
      <c r="AG105" s="48">
        <v>301304347.14832258</v>
      </c>
      <c r="AH105" s="48">
        <v>0</v>
      </c>
      <c r="AI105" s="48">
        <v>398550935.37</v>
      </c>
      <c r="AJ105" s="48">
        <v>0</v>
      </c>
      <c r="AK105" s="48">
        <v>0</v>
      </c>
      <c r="AL105" s="48">
        <v>0</v>
      </c>
      <c r="AM105" s="48">
        <v>8842956.6600000001</v>
      </c>
      <c r="AN105" s="48">
        <v>60004896.397075512</v>
      </c>
      <c r="AO105" s="48">
        <v>0</v>
      </c>
      <c r="AP105" s="48">
        <v>68847853.060000002</v>
      </c>
      <c r="AQ105" s="55"/>
    </row>
    <row r="106" spans="2:43" s="24" customFormat="1" ht="12" customHeight="1" outlineLevel="2" x14ac:dyDescent="0.2">
      <c r="B106" s="21"/>
      <c r="C106" s="22"/>
      <c r="D106" s="51" t="s">
        <v>94</v>
      </c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0"/>
      <c r="P106" s="20"/>
      <c r="Q106" s="20"/>
      <c r="R106" s="20"/>
      <c r="S106" s="48"/>
      <c r="T106" s="48"/>
      <c r="U106" s="48"/>
      <c r="V106" s="48"/>
      <c r="W106" s="48">
        <v>0</v>
      </c>
      <c r="X106" s="48">
        <v>201385.48</v>
      </c>
      <c r="Y106" s="48">
        <v>0</v>
      </c>
      <c r="Z106" s="48">
        <v>8391030.1233099997</v>
      </c>
      <c r="AA106" s="48">
        <v>0</v>
      </c>
      <c r="AB106" s="48">
        <v>20713767.140000001</v>
      </c>
      <c r="AC106" s="48">
        <v>0</v>
      </c>
      <c r="AD106" s="48">
        <v>0</v>
      </c>
      <c r="AE106" s="48">
        <v>0</v>
      </c>
      <c r="AF106" s="48">
        <v>0</v>
      </c>
      <c r="AG106" s="48">
        <v>0</v>
      </c>
      <c r="AH106" s="48">
        <v>0</v>
      </c>
      <c r="AI106" s="48">
        <v>0</v>
      </c>
      <c r="AJ106" s="48">
        <v>0</v>
      </c>
      <c r="AK106" s="48">
        <v>0</v>
      </c>
      <c r="AL106" s="48">
        <v>0</v>
      </c>
      <c r="AM106" s="48">
        <v>0</v>
      </c>
      <c r="AN106" s="48">
        <v>0</v>
      </c>
      <c r="AO106" s="48">
        <v>0</v>
      </c>
      <c r="AP106" s="48">
        <v>0</v>
      </c>
      <c r="AQ106" s="55"/>
    </row>
    <row r="107" spans="2:43" s="24" customFormat="1" ht="12" customHeight="1" outlineLevel="1" x14ac:dyDescent="0.2">
      <c r="B107" s="27"/>
      <c r="C107" s="15"/>
      <c r="D107" s="16"/>
      <c r="E107" s="20"/>
      <c r="F107" s="20"/>
      <c r="G107" s="20"/>
      <c r="H107" s="20"/>
      <c r="I107" s="20"/>
      <c r="J107" s="20"/>
      <c r="K107" s="36"/>
      <c r="L107" s="36"/>
      <c r="M107" s="36"/>
      <c r="N107" s="36"/>
      <c r="O107" s="18"/>
      <c r="P107" s="18"/>
      <c r="Q107" s="18"/>
      <c r="R107" s="18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  <c r="AL107" s="47"/>
      <c r="AM107" s="47"/>
      <c r="AN107" s="47"/>
      <c r="AO107" s="47"/>
      <c r="AP107" s="47"/>
      <c r="AQ107" s="55"/>
    </row>
    <row r="108" spans="2:43" s="24" customFormat="1" ht="12" customHeight="1" outlineLevel="2" x14ac:dyDescent="0.2">
      <c r="B108" s="21"/>
      <c r="C108" s="22" t="s">
        <v>53</v>
      </c>
      <c r="D108" s="23"/>
      <c r="E108" s="17">
        <f>+SUM(E109:E110)</f>
        <v>108409142.765</v>
      </c>
      <c r="F108" s="17">
        <f>+SUM(F109:F110)</f>
        <v>66822581.443570018</v>
      </c>
      <c r="G108" s="17">
        <f>+SUM(G109:G111)</f>
        <v>72374366.189444855</v>
      </c>
      <c r="H108" s="17">
        <f>+SUM(H109:H111)</f>
        <v>360521363.10075212</v>
      </c>
      <c r="I108" s="17">
        <f t="shared" ref="I108:N108" si="14">+SUM(I109:I117)</f>
        <v>79926145.944973871</v>
      </c>
      <c r="J108" s="17">
        <f t="shared" si="14"/>
        <v>386128937.3688972</v>
      </c>
      <c r="K108" s="17">
        <f t="shared" si="14"/>
        <v>1230219251.7</v>
      </c>
      <c r="L108" s="17">
        <f t="shared" si="14"/>
        <v>547160365.21889055</v>
      </c>
      <c r="M108" s="17">
        <f t="shared" si="14"/>
        <v>143840497.27090001</v>
      </c>
      <c r="N108" s="17">
        <f t="shared" si="14"/>
        <v>658938246.4134295</v>
      </c>
      <c r="O108" s="18">
        <f t="shared" ref="O108:R108" si="15">+SUM(O109:O117)</f>
        <v>164948923.99000001</v>
      </c>
      <c r="P108" s="18">
        <f t="shared" si="15"/>
        <v>719143991.33999991</v>
      </c>
      <c r="Q108" s="18">
        <f t="shared" si="15"/>
        <v>260875533.49000001</v>
      </c>
      <c r="R108" s="18">
        <f t="shared" si="15"/>
        <v>1587426430.5689406</v>
      </c>
      <c r="S108" s="47">
        <v>7280443435.8018932</v>
      </c>
      <c r="T108" s="47">
        <v>2311634153.3904881</v>
      </c>
      <c r="U108" s="47">
        <v>0</v>
      </c>
      <c r="V108" s="47">
        <v>4106536680.8781033</v>
      </c>
      <c r="W108" s="47">
        <v>1717338281.25</v>
      </c>
      <c r="X108" s="47">
        <v>6718069339.0731039</v>
      </c>
      <c r="Y108" s="47">
        <v>2594137500</v>
      </c>
      <c r="Z108" s="47">
        <v>7728328379.8593102</v>
      </c>
      <c r="AA108" s="47">
        <v>3528843750</v>
      </c>
      <c r="AB108" s="47">
        <v>9654369962.2582817</v>
      </c>
      <c r="AC108" s="47">
        <v>981656250</v>
      </c>
      <c r="AD108" s="47">
        <v>0</v>
      </c>
      <c r="AE108" s="47">
        <v>0</v>
      </c>
      <c r="AF108" s="47">
        <v>1076906250</v>
      </c>
      <c r="AG108" s="47">
        <v>0</v>
      </c>
      <c r="AH108" s="47">
        <v>0</v>
      </c>
      <c r="AI108" s="47">
        <v>2058562500</v>
      </c>
      <c r="AJ108" s="47">
        <v>1549116112.9825001</v>
      </c>
      <c r="AK108" s="47">
        <v>616433.85</v>
      </c>
      <c r="AL108" s="47">
        <v>628560.05000000005</v>
      </c>
      <c r="AM108" s="47">
        <v>365113523.4472</v>
      </c>
      <c r="AN108" s="47">
        <v>1551623021.55</v>
      </c>
      <c r="AO108" s="47">
        <v>2197029365.9200006</v>
      </c>
      <c r="AP108" s="47">
        <v>5664127017.8045416</v>
      </c>
      <c r="AQ108" s="55"/>
    </row>
    <row r="109" spans="2:43" s="24" customFormat="1" ht="12" customHeight="1" outlineLevel="2" x14ac:dyDescent="0.2">
      <c r="B109" s="21"/>
      <c r="C109" s="22"/>
      <c r="D109" s="25" t="s">
        <v>69</v>
      </c>
      <c r="E109" s="26">
        <v>108409142.765</v>
      </c>
      <c r="F109" s="26">
        <v>66822581.443570018</v>
      </c>
      <c r="G109" s="26">
        <v>72374366.189444855</v>
      </c>
      <c r="H109" s="26">
        <v>58659866.525877066</v>
      </c>
      <c r="I109" s="26">
        <v>79926145.944973871</v>
      </c>
      <c r="J109" s="26">
        <v>54807426.297181748</v>
      </c>
      <c r="K109" s="26">
        <v>96771751.700000003</v>
      </c>
      <c r="L109" s="26">
        <v>54909259.152569994</v>
      </c>
      <c r="M109" s="26">
        <v>143840497.27090001</v>
      </c>
      <c r="N109" s="26">
        <v>63668744.650687985</v>
      </c>
      <c r="O109" s="20">
        <v>164948923.99000001</v>
      </c>
      <c r="P109" s="20">
        <v>56821456.849999994</v>
      </c>
      <c r="Q109" s="20">
        <v>260875533.49000001</v>
      </c>
      <c r="R109" s="20">
        <v>55295841.631055839</v>
      </c>
      <c r="S109" s="48">
        <v>266402875.80189374</v>
      </c>
      <c r="T109" s="48">
        <v>29658415.22548794</v>
      </c>
      <c r="U109" s="48"/>
      <c r="V109" s="48"/>
      <c r="W109" s="48"/>
      <c r="X109" s="48">
        <v>381129.63999999996</v>
      </c>
      <c r="Y109" s="48"/>
      <c r="Z109" s="48"/>
      <c r="AA109" s="48"/>
      <c r="AB109" s="48">
        <v>1162395.3400000001</v>
      </c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55"/>
    </row>
    <row r="110" spans="2:43" s="24" customFormat="1" ht="12" customHeight="1" outlineLevel="2" x14ac:dyDescent="0.2">
      <c r="B110" s="21"/>
      <c r="C110" s="22"/>
      <c r="D110" s="25" t="s">
        <v>70</v>
      </c>
      <c r="E110" s="26">
        <v>0</v>
      </c>
      <c r="F110" s="26">
        <v>0</v>
      </c>
      <c r="G110" s="26">
        <v>0</v>
      </c>
      <c r="H110" s="26">
        <v>251366692.98487502</v>
      </c>
      <c r="I110" s="26">
        <v>0</v>
      </c>
      <c r="J110" s="26">
        <v>221756628.62818792</v>
      </c>
      <c r="K110" s="26">
        <v>0</v>
      </c>
      <c r="L110" s="26">
        <v>261414357.45374998</v>
      </c>
      <c r="M110" s="26">
        <v>0</v>
      </c>
      <c r="N110" s="26">
        <v>399495111.83536267</v>
      </c>
      <c r="O110" s="18"/>
      <c r="P110" s="20">
        <v>444535871.10999995</v>
      </c>
      <c r="Q110" s="20"/>
      <c r="R110" s="20">
        <v>942773681.42167783</v>
      </c>
      <c r="S110" s="48">
        <v>3542488560</v>
      </c>
      <c r="T110" s="48">
        <v>412540426.89999998</v>
      </c>
      <c r="U110" s="48"/>
      <c r="V110" s="48">
        <v>132193.51</v>
      </c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55"/>
    </row>
    <row r="111" spans="2:43" s="24" customFormat="1" ht="12" customHeight="1" outlineLevel="2" x14ac:dyDescent="0.2">
      <c r="B111" s="21"/>
      <c r="C111" s="22"/>
      <c r="D111" s="25" t="s">
        <v>71</v>
      </c>
      <c r="E111" s="26"/>
      <c r="F111" s="26"/>
      <c r="G111" s="26">
        <v>0</v>
      </c>
      <c r="H111" s="26">
        <v>50494803.590000004</v>
      </c>
      <c r="I111" s="26">
        <v>0</v>
      </c>
      <c r="J111" s="26">
        <v>108626017.72352749</v>
      </c>
      <c r="K111" s="26">
        <v>0</v>
      </c>
      <c r="L111" s="26">
        <v>128046526.03</v>
      </c>
      <c r="M111" s="26">
        <v>0</v>
      </c>
      <c r="N111" s="26">
        <v>195774389.92737883</v>
      </c>
      <c r="O111" s="18"/>
      <c r="P111" s="20">
        <v>217786663.38</v>
      </c>
      <c r="Q111" s="20"/>
      <c r="R111" s="20">
        <v>176201395.68999997</v>
      </c>
      <c r="S111" s="48">
        <v>3471552000</v>
      </c>
      <c r="T111" s="48">
        <v>404279511.37</v>
      </c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55"/>
    </row>
    <row r="112" spans="2:43" s="24" customFormat="1" ht="12" customHeight="1" outlineLevel="2" x14ac:dyDescent="0.2">
      <c r="B112" s="21"/>
      <c r="C112" s="22"/>
      <c r="D112" s="25" t="s">
        <v>103</v>
      </c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18"/>
      <c r="P112" s="20"/>
      <c r="Q112" s="20"/>
      <c r="R112" s="20">
        <v>413155511.8262068</v>
      </c>
      <c r="S112" s="48">
        <v>0</v>
      </c>
      <c r="T112" s="48">
        <v>863676914.55500007</v>
      </c>
      <c r="U112" s="48">
        <v>0</v>
      </c>
      <c r="V112" s="48">
        <v>1605068915.5481033</v>
      </c>
      <c r="W112" s="48">
        <v>0</v>
      </c>
      <c r="X112" s="48">
        <v>2707521640.6331034</v>
      </c>
      <c r="Y112" s="48">
        <v>0</v>
      </c>
      <c r="Z112" s="48">
        <v>1787172180.1693101</v>
      </c>
      <c r="AA112" s="48">
        <v>0</v>
      </c>
      <c r="AB112" s="48">
        <v>4185210935.3232822</v>
      </c>
      <c r="AC112" s="48">
        <v>0</v>
      </c>
      <c r="AD112" s="48">
        <v>0</v>
      </c>
      <c r="AE112" s="48">
        <v>0</v>
      </c>
      <c r="AF112" s="48">
        <v>0</v>
      </c>
      <c r="AG112" s="48">
        <v>0</v>
      </c>
      <c r="AH112" s="48">
        <v>0</v>
      </c>
      <c r="AI112" s="48">
        <v>0</v>
      </c>
      <c r="AJ112" s="48">
        <v>0</v>
      </c>
      <c r="AK112" s="48">
        <v>0</v>
      </c>
      <c r="AL112" s="48">
        <v>0</v>
      </c>
      <c r="AM112" s="48">
        <v>0</v>
      </c>
      <c r="AN112" s="48">
        <v>0</v>
      </c>
      <c r="AO112" s="48">
        <v>2196147438.6000004</v>
      </c>
      <c r="AP112" s="48">
        <v>2196147438.6045418</v>
      </c>
      <c r="AQ112" s="55"/>
    </row>
    <row r="113" spans="2:43" s="24" customFormat="1" ht="12" customHeight="1" outlineLevel="2" x14ac:dyDescent="0.2">
      <c r="B113" s="21"/>
      <c r="C113" s="22"/>
      <c r="D113" s="25" t="s">
        <v>104</v>
      </c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18"/>
      <c r="P113" s="20"/>
      <c r="Q113" s="20"/>
      <c r="R113" s="20"/>
      <c r="S113" s="48">
        <v>0</v>
      </c>
      <c r="T113" s="48">
        <v>329503687.19999999</v>
      </c>
      <c r="U113" s="48">
        <v>0</v>
      </c>
      <c r="V113" s="48">
        <v>966431681.97000003</v>
      </c>
      <c r="W113" s="48">
        <v>0</v>
      </c>
      <c r="X113" s="48">
        <v>1787855225.9200001</v>
      </c>
      <c r="Y113" s="48">
        <v>0</v>
      </c>
      <c r="Z113" s="48">
        <v>2590216157.9700003</v>
      </c>
      <c r="AA113" s="48">
        <v>0</v>
      </c>
      <c r="AB113" s="48">
        <v>2586507784.46</v>
      </c>
      <c r="AC113" s="48">
        <v>0</v>
      </c>
      <c r="AD113" s="48">
        <v>0</v>
      </c>
      <c r="AE113" s="48">
        <v>0</v>
      </c>
      <c r="AF113" s="48">
        <v>0</v>
      </c>
      <c r="AG113" s="48">
        <v>0</v>
      </c>
      <c r="AH113" s="48">
        <v>0</v>
      </c>
      <c r="AI113" s="48">
        <v>0</v>
      </c>
      <c r="AJ113" s="48">
        <v>0</v>
      </c>
      <c r="AK113" s="48">
        <v>0</v>
      </c>
      <c r="AL113" s="48">
        <v>0</v>
      </c>
      <c r="AM113" s="48">
        <v>0</v>
      </c>
      <c r="AN113" s="48">
        <v>1550950513.3199999</v>
      </c>
      <c r="AO113" s="48">
        <v>0</v>
      </c>
      <c r="AP113" s="48">
        <v>1550950513.3199999</v>
      </c>
      <c r="AQ113" s="55"/>
    </row>
    <row r="114" spans="2:43" s="24" customFormat="1" ht="12" customHeight="1" outlineLevel="2" x14ac:dyDescent="0.2">
      <c r="B114" s="21"/>
      <c r="C114" s="22"/>
      <c r="D114" s="25" t="s">
        <v>105</v>
      </c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18"/>
      <c r="P114" s="20"/>
      <c r="Q114" s="20"/>
      <c r="R114" s="20"/>
      <c r="S114" s="48">
        <v>0</v>
      </c>
      <c r="T114" s="48">
        <v>687690</v>
      </c>
      <c r="U114" s="48">
        <v>0</v>
      </c>
      <c r="V114" s="48">
        <v>800812891.72000003</v>
      </c>
      <c r="W114" s="48">
        <v>0</v>
      </c>
      <c r="X114" s="48">
        <v>1291375658.26</v>
      </c>
      <c r="Y114" s="48">
        <v>0</v>
      </c>
      <c r="Z114" s="48">
        <v>2126113088.8199999</v>
      </c>
      <c r="AA114" s="48">
        <v>0</v>
      </c>
      <c r="AB114" s="48">
        <v>1463319428.1200001</v>
      </c>
      <c r="AC114" s="48">
        <v>0</v>
      </c>
      <c r="AD114" s="48">
        <v>0</v>
      </c>
      <c r="AE114" s="48">
        <v>0</v>
      </c>
      <c r="AF114" s="48">
        <v>0</v>
      </c>
      <c r="AG114" s="48">
        <v>0</v>
      </c>
      <c r="AH114" s="48">
        <v>0</v>
      </c>
      <c r="AI114" s="48">
        <v>0</v>
      </c>
      <c r="AJ114" s="48">
        <v>1198242382.6800001</v>
      </c>
      <c r="AK114" s="48">
        <v>0</v>
      </c>
      <c r="AL114" s="48">
        <v>0</v>
      </c>
      <c r="AM114" s="48">
        <v>0</v>
      </c>
      <c r="AN114" s="48">
        <v>0</v>
      </c>
      <c r="AO114" s="48">
        <v>0</v>
      </c>
      <c r="AP114" s="48">
        <v>1198242382.6800001</v>
      </c>
      <c r="AQ114" s="55"/>
    </row>
    <row r="115" spans="2:43" s="24" customFormat="1" ht="12" customHeight="1" outlineLevel="2" x14ac:dyDescent="0.2">
      <c r="B115" s="21"/>
      <c r="C115" s="22"/>
      <c r="D115" s="25" t="s">
        <v>82</v>
      </c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18"/>
      <c r="P115" s="20"/>
      <c r="Q115" s="20"/>
      <c r="R115" s="20"/>
      <c r="S115" s="48">
        <v>0</v>
      </c>
      <c r="T115" s="48">
        <v>271287508.13999999</v>
      </c>
      <c r="U115" s="48">
        <v>0</v>
      </c>
      <c r="V115" s="48">
        <v>734090998.13</v>
      </c>
      <c r="W115" s="48">
        <v>1717338281.25</v>
      </c>
      <c r="X115" s="48">
        <v>930935684.61999989</v>
      </c>
      <c r="Y115" s="48">
        <v>2594137500</v>
      </c>
      <c r="Z115" s="48">
        <v>1224826952.8999999</v>
      </c>
      <c r="AA115" s="48">
        <v>3528843750</v>
      </c>
      <c r="AB115" s="48">
        <v>1418169419.0149999</v>
      </c>
      <c r="AC115" s="48">
        <v>981656250</v>
      </c>
      <c r="AD115" s="48">
        <v>0</v>
      </c>
      <c r="AE115" s="48">
        <v>0</v>
      </c>
      <c r="AF115" s="48">
        <v>1076906250</v>
      </c>
      <c r="AG115" s="48">
        <v>0</v>
      </c>
      <c r="AH115" s="48">
        <v>0</v>
      </c>
      <c r="AI115" s="48">
        <v>2058562500</v>
      </c>
      <c r="AJ115" s="48">
        <v>350873730.30250001</v>
      </c>
      <c r="AK115" s="48">
        <v>616433.85</v>
      </c>
      <c r="AL115" s="48">
        <v>628560.05000000005</v>
      </c>
      <c r="AM115" s="48">
        <v>365113523.4472</v>
      </c>
      <c r="AN115" s="48">
        <v>672508.23</v>
      </c>
      <c r="AO115" s="48">
        <v>881927.32</v>
      </c>
      <c r="AP115" s="48">
        <v>718786683.20000017</v>
      </c>
      <c r="AQ115" s="55"/>
    </row>
    <row r="116" spans="2:43" s="24" customFormat="1" ht="12" customHeight="1" outlineLevel="2" x14ac:dyDescent="0.2">
      <c r="B116" s="21"/>
      <c r="C116" s="22"/>
      <c r="D116" s="25" t="s">
        <v>72</v>
      </c>
      <c r="E116" s="26"/>
      <c r="F116" s="26"/>
      <c r="G116" s="26"/>
      <c r="H116" s="26"/>
      <c r="I116" s="26">
        <v>0</v>
      </c>
      <c r="J116" s="26">
        <v>938864.72</v>
      </c>
      <c r="K116" s="26">
        <v>570227500</v>
      </c>
      <c r="L116" s="26">
        <v>53317678.422570571</v>
      </c>
      <c r="M116" s="26">
        <v>0</v>
      </c>
      <c r="N116" s="26"/>
      <c r="O116" s="18"/>
      <c r="P116" s="18"/>
      <c r="Q116" s="18"/>
      <c r="R116" s="18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  <c r="AD116" s="47"/>
      <c r="AE116" s="47"/>
      <c r="AF116" s="47"/>
      <c r="AG116" s="47"/>
      <c r="AH116" s="47"/>
      <c r="AI116" s="47"/>
      <c r="AJ116" s="47"/>
      <c r="AK116" s="47"/>
      <c r="AL116" s="47"/>
      <c r="AM116" s="47"/>
      <c r="AN116" s="47"/>
      <c r="AO116" s="47"/>
      <c r="AP116" s="47"/>
      <c r="AQ116" s="55"/>
    </row>
    <row r="117" spans="2:43" s="24" customFormat="1" ht="12" customHeight="1" outlineLevel="2" x14ac:dyDescent="0.2">
      <c r="B117" s="21"/>
      <c r="C117" s="22"/>
      <c r="D117" s="25" t="s">
        <v>73</v>
      </c>
      <c r="E117" s="26"/>
      <c r="F117" s="26"/>
      <c r="G117" s="26"/>
      <c r="H117" s="26"/>
      <c r="I117" s="26">
        <v>0</v>
      </c>
      <c r="J117" s="26">
        <v>0</v>
      </c>
      <c r="K117" s="26">
        <v>563220000</v>
      </c>
      <c r="L117" s="26">
        <v>49472544.159999996</v>
      </c>
      <c r="M117" s="26"/>
      <c r="N117" s="26"/>
      <c r="O117" s="18"/>
      <c r="P117" s="18"/>
      <c r="Q117" s="18"/>
      <c r="R117" s="18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47"/>
      <c r="AI117" s="47"/>
      <c r="AJ117" s="47"/>
      <c r="AK117" s="47"/>
      <c r="AL117" s="47"/>
      <c r="AM117" s="47"/>
      <c r="AN117" s="47"/>
      <c r="AO117" s="47"/>
      <c r="AP117" s="47"/>
      <c r="AQ117" s="55"/>
    </row>
    <row r="118" spans="2:43" s="24" customFormat="1" ht="12" customHeight="1" outlineLevel="2" x14ac:dyDescent="0.2">
      <c r="B118" s="21"/>
      <c r="C118" s="22"/>
      <c r="D118" s="25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18"/>
      <c r="P118" s="18"/>
      <c r="Q118" s="18"/>
      <c r="R118" s="18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  <c r="AD118" s="47"/>
      <c r="AE118" s="47"/>
      <c r="AF118" s="47"/>
      <c r="AG118" s="47"/>
      <c r="AH118" s="47"/>
      <c r="AI118" s="47"/>
      <c r="AJ118" s="47"/>
      <c r="AK118" s="47"/>
      <c r="AL118" s="47"/>
      <c r="AM118" s="47"/>
      <c r="AN118" s="47"/>
      <c r="AO118" s="47"/>
      <c r="AP118" s="47"/>
      <c r="AQ118" s="55"/>
    </row>
    <row r="119" spans="2:43" s="24" customFormat="1" ht="12" customHeight="1" outlineLevel="2" x14ac:dyDescent="0.2">
      <c r="B119" s="21"/>
      <c r="C119" s="22" t="s">
        <v>55</v>
      </c>
      <c r="D119" s="25"/>
      <c r="E119" s="17">
        <f t="shared" ref="E119:G119" si="16">+SUM(E120:E122)</f>
        <v>0</v>
      </c>
      <c r="F119" s="17">
        <f t="shared" si="16"/>
        <v>0</v>
      </c>
      <c r="G119" s="17">
        <f t="shared" si="16"/>
        <v>10580659.405923652</v>
      </c>
      <c r="H119" s="17">
        <f t="shared" ref="H119:N119" si="17">+SUM(H120:H122)</f>
        <v>8480338.2692728303</v>
      </c>
      <c r="I119" s="17">
        <f t="shared" si="17"/>
        <v>12357437.652815418</v>
      </c>
      <c r="J119" s="17">
        <f t="shared" si="17"/>
        <v>7893471.4164993661</v>
      </c>
      <c r="K119" s="17">
        <f t="shared" si="17"/>
        <v>16437879.376418423</v>
      </c>
      <c r="L119" s="17">
        <f t="shared" si="17"/>
        <v>9042525.5600000005</v>
      </c>
      <c r="M119" s="17">
        <f>+SUM(M120:M122)</f>
        <v>26875715.34</v>
      </c>
      <c r="N119" s="17">
        <f t="shared" si="17"/>
        <v>10659686.408000002</v>
      </c>
      <c r="O119" s="18">
        <f t="shared" ref="O119:R119" si="18">+SUM(O120:O122)</f>
        <v>29873525.919999994</v>
      </c>
      <c r="P119" s="18">
        <f t="shared" si="18"/>
        <v>8273889.9040000001</v>
      </c>
      <c r="Q119" s="18">
        <f t="shared" si="18"/>
        <v>57801843.160000004</v>
      </c>
      <c r="R119" s="18">
        <f t="shared" si="18"/>
        <v>7954992.2139999811</v>
      </c>
      <c r="S119" s="47">
        <v>47592873.890000001</v>
      </c>
      <c r="T119" s="47">
        <v>5129340.021799989</v>
      </c>
      <c r="U119" s="47">
        <v>63005497.389999993</v>
      </c>
      <c r="V119" s="47">
        <v>14013330.630619997</v>
      </c>
      <c r="W119" s="47">
        <v>98985359.180000007</v>
      </c>
      <c r="X119" s="47">
        <v>20830412.57</v>
      </c>
      <c r="Y119" s="47">
        <v>65668590.790000007</v>
      </c>
      <c r="Z119" s="47">
        <v>13262310.120000001</v>
      </c>
      <c r="AA119" s="47">
        <v>0</v>
      </c>
      <c r="AB119" s="47">
        <v>0</v>
      </c>
      <c r="AC119" s="47">
        <v>0</v>
      </c>
      <c r="AD119" s="47">
        <v>0</v>
      </c>
      <c r="AE119" s="47">
        <v>0</v>
      </c>
      <c r="AF119" s="47">
        <v>0</v>
      </c>
      <c r="AG119" s="47">
        <v>0</v>
      </c>
      <c r="AH119" s="47">
        <v>0</v>
      </c>
      <c r="AI119" s="47">
        <v>0</v>
      </c>
      <c r="AJ119" s="47">
        <v>0</v>
      </c>
      <c r="AK119" s="47">
        <v>0</v>
      </c>
      <c r="AL119" s="47">
        <v>0</v>
      </c>
      <c r="AM119" s="47">
        <v>0</v>
      </c>
      <c r="AN119" s="47">
        <v>0</v>
      </c>
      <c r="AO119" s="47">
        <v>0</v>
      </c>
      <c r="AP119" s="47">
        <v>0</v>
      </c>
      <c r="AQ119" s="55"/>
    </row>
    <row r="120" spans="2:43" s="24" customFormat="1" ht="12" customHeight="1" outlineLevel="2" x14ac:dyDescent="0.2">
      <c r="B120" s="21"/>
      <c r="C120" s="22"/>
      <c r="D120" s="25" t="s">
        <v>74</v>
      </c>
      <c r="E120" s="26">
        <v>0</v>
      </c>
      <c r="F120" s="26">
        <v>0</v>
      </c>
      <c r="G120" s="26">
        <v>9279470.8487098068</v>
      </c>
      <c r="H120" s="26">
        <v>7400207.85857426</v>
      </c>
      <c r="I120" s="26">
        <v>11269978.18</v>
      </c>
      <c r="J120" s="26">
        <v>7024772.4331999999</v>
      </c>
      <c r="K120" s="26">
        <v>14991420.116434671</v>
      </c>
      <c r="L120" s="26">
        <v>7184124.3799999999</v>
      </c>
      <c r="M120" s="26">
        <v>24510896.869999997</v>
      </c>
      <c r="N120" s="26">
        <v>7842764.2880000016</v>
      </c>
      <c r="O120" s="20">
        <v>27245060.789999995</v>
      </c>
      <c r="P120" s="20">
        <v>6257688.2439999999</v>
      </c>
      <c r="Q120" s="20">
        <v>52716300.790000007</v>
      </c>
      <c r="R120" s="20">
        <v>7027532.9179999866</v>
      </c>
      <c r="S120" s="48">
        <v>30063447</v>
      </c>
      <c r="T120" s="48">
        <v>1300612.1139999889</v>
      </c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48"/>
      <c r="AQ120" s="55"/>
    </row>
    <row r="121" spans="2:43" s="13" customFormat="1" ht="12.75" customHeight="1" x14ac:dyDescent="0.2">
      <c r="B121" s="21"/>
      <c r="C121" s="22"/>
      <c r="D121" s="25" t="s">
        <v>75</v>
      </c>
      <c r="E121" s="26">
        <v>0</v>
      </c>
      <c r="F121" s="26">
        <v>0</v>
      </c>
      <c r="G121" s="26">
        <v>932052.46756480832</v>
      </c>
      <c r="H121" s="26">
        <v>775555.56034760247</v>
      </c>
      <c r="I121" s="26">
        <v>779013.04281541868</v>
      </c>
      <c r="J121" s="26">
        <v>565596.69703892583</v>
      </c>
      <c r="K121" s="26">
        <v>1036246.1277222385</v>
      </c>
      <c r="L121" s="26">
        <v>1331576.52</v>
      </c>
      <c r="M121" s="26">
        <v>1694257.28</v>
      </c>
      <c r="N121" s="26">
        <v>1546261.2</v>
      </c>
      <c r="O121" s="20">
        <v>1883249.8</v>
      </c>
      <c r="P121" s="20">
        <v>1431396.3</v>
      </c>
      <c r="Q121" s="20">
        <v>3643913.36</v>
      </c>
      <c r="R121" s="20">
        <v>685595.59600000002</v>
      </c>
      <c r="S121" s="48">
        <v>2078083.17</v>
      </c>
      <c r="T121" s="48">
        <v>119026.90360000005</v>
      </c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8"/>
      <c r="AO121" s="48"/>
      <c r="AP121" s="48"/>
      <c r="AQ121" s="55"/>
    </row>
    <row r="122" spans="2:43" s="13" customFormat="1" ht="12.75" customHeight="1" x14ac:dyDescent="0.2">
      <c r="B122" s="27"/>
      <c r="C122" s="22"/>
      <c r="D122" s="25" t="s">
        <v>76</v>
      </c>
      <c r="E122" s="20">
        <v>0</v>
      </c>
      <c r="F122" s="20">
        <v>0</v>
      </c>
      <c r="G122" s="26">
        <v>369136.08964903618</v>
      </c>
      <c r="H122" s="26">
        <v>304574.85035096772</v>
      </c>
      <c r="I122" s="26">
        <v>308446.43</v>
      </c>
      <c r="J122" s="26">
        <v>303102.28626044031</v>
      </c>
      <c r="K122" s="26">
        <v>410213.13226151292</v>
      </c>
      <c r="L122" s="26">
        <v>526824.66</v>
      </c>
      <c r="M122" s="26">
        <v>670561.18999999994</v>
      </c>
      <c r="N122" s="26">
        <v>1270660.92</v>
      </c>
      <c r="O122" s="20">
        <v>745215.33</v>
      </c>
      <c r="P122" s="20">
        <v>584805.36</v>
      </c>
      <c r="Q122" s="20">
        <v>1441629.0100000002</v>
      </c>
      <c r="R122" s="20">
        <v>241863.69999999425</v>
      </c>
      <c r="S122" s="48">
        <v>822019.61</v>
      </c>
      <c r="T122" s="48">
        <v>22980.43</v>
      </c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55"/>
    </row>
    <row r="123" spans="2:43" s="13" customFormat="1" ht="12.75" customHeight="1" x14ac:dyDescent="0.2">
      <c r="B123" s="27"/>
      <c r="C123" s="22"/>
      <c r="D123" s="25" t="s">
        <v>85</v>
      </c>
      <c r="E123" s="20"/>
      <c r="F123" s="20"/>
      <c r="G123" s="26"/>
      <c r="H123" s="26"/>
      <c r="I123" s="26"/>
      <c r="J123" s="26"/>
      <c r="K123" s="26"/>
      <c r="L123" s="26"/>
      <c r="M123" s="26"/>
      <c r="N123" s="26"/>
      <c r="O123" s="20"/>
      <c r="P123" s="20"/>
      <c r="Q123" s="20"/>
      <c r="R123" s="20"/>
      <c r="S123" s="48">
        <v>14629324.109999999</v>
      </c>
      <c r="T123" s="48">
        <v>3686720.5742000001</v>
      </c>
      <c r="U123" s="48">
        <v>63005497.389999993</v>
      </c>
      <c r="V123" s="48">
        <v>14013330.630619997</v>
      </c>
      <c r="W123" s="48">
        <v>98985359.180000007</v>
      </c>
      <c r="X123" s="48">
        <v>20830412.57</v>
      </c>
      <c r="Y123" s="48">
        <v>65668590.790000007</v>
      </c>
      <c r="Z123" s="48">
        <v>13262310.120000001</v>
      </c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55"/>
    </row>
    <row r="124" spans="2:43" s="13" customFormat="1" ht="12" customHeight="1" x14ac:dyDescent="0.2">
      <c r="B124" s="27"/>
      <c r="C124" s="22"/>
      <c r="D124" s="25"/>
      <c r="E124" s="20"/>
      <c r="F124" s="20"/>
      <c r="G124" s="20"/>
      <c r="H124" s="20"/>
      <c r="I124" s="20"/>
      <c r="J124" s="20"/>
      <c r="K124" s="36"/>
      <c r="L124" s="36"/>
      <c r="M124" s="36"/>
      <c r="N124" s="36"/>
      <c r="O124" s="20"/>
      <c r="P124" s="20"/>
      <c r="Q124" s="20"/>
      <c r="R124" s="20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55"/>
    </row>
    <row r="125" spans="2:43" s="24" customFormat="1" ht="12" customHeight="1" x14ac:dyDescent="0.2">
      <c r="B125" s="28" t="s">
        <v>54</v>
      </c>
      <c r="C125" s="15"/>
      <c r="D125" s="16"/>
      <c r="E125" s="17">
        <f t="shared" ref="E125:AP125" si="19">+E58+E9</f>
        <v>995123556.32584357</v>
      </c>
      <c r="F125" s="18">
        <f t="shared" si="19"/>
        <v>280027065.95339358</v>
      </c>
      <c r="G125" s="17">
        <f t="shared" si="19"/>
        <v>414254401.49382007</v>
      </c>
      <c r="H125" s="18">
        <f t="shared" si="19"/>
        <v>470478501.35209787</v>
      </c>
      <c r="I125" s="17">
        <f t="shared" si="19"/>
        <v>494177864.54048312</v>
      </c>
      <c r="J125" s="18">
        <f t="shared" si="19"/>
        <v>498833626.47063822</v>
      </c>
      <c r="K125" s="18">
        <f t="shared" si="19"/>
        <v>1696965727.634438</v>
      </c>
      <c r="L125" s="18">
        <f t="shared" si="19"/>
        <v>663357306.43196821</v>
      </c>
      <c r="M125" s="18">
        <f t="shared" si="19"/>
        <v>1123470917.6203055</v>
      </c>
      <c r="N125" s="18">
        <f t="shared" si="19"/>
        <v>1133843605.6003501</v>
      </c>
      <c r="O125" s="18">
        <f t="shared" si="19"/>
        <v>1194062155.7311511</v>
      </c>
      <c r="P125" s="18">
        <f t="shared" si="19"/>
        <v>1189516820.2940626</v>
      </c>
      <c r="Q125" s="18">
        <f t="shared" si="19"/>
        <v>1337158642.1179597</v>
      </c>
      <c r="R125" s="18">
        <f t="shared" si="19"/>
        <v>2165399585.1900697</v>
      </c>
      <c r="S125" s="18">
        <f t="shared" si="19"/>
        <v>8257321015.5591583</v>
      </c>
      <c r="T125" s="18">
        <f t="shared" si="19"/>
        <v>2667953826.1232052</v>
      </c>
      <c r="U125" s="18">
        <f t="shared" si="19"/>
        <v>1515325084.76121</v>
      </c>
      <c r="V125" s="18">
        <f t="shared" si="19"/>
        <v>5642029226.4168329</v>
      </c>
      <c r="W125" s="18">
        <f t="shared" si="19"/>
        <v>5519049545.7428493</v>
      </c>
      <c r="X125" s="18">
        <f t="shared" si="19"/>
        <v>10095613241.689342</v>
      </c>
      <c r="Y125" s="18">
        <f t="shared" si="19"/>
        <v>11927061751.364532</v>
      </c>
      <c r="Z125" s="18">
        <f t="shared" si="19"/>
        <v>11436847903.864538</v>
      </c>
      <c r="AA125" s="18">
        <f t="shared" si="19"/>
        <v>18534316905.236515</v>
      </c>
      <c r="AB125" s="18">
        <f t="shared" si="19"/>
        <v>13074815219.469353</v>
      </c>
      <c r="AC125" s="18">
        <f t="shared" si="19"/>
        <v>1681059750.8122001</v>
      </c>
      <c r="AD125" s="18">
        <f t="shared" si="19"/>
        <v>430435493.99000001</v>
      </c>
      <c r="AE125" s="18">
        <f t="shared" si="19"/>
        <v>553284600.92610002</v>
      </c>
      <c r="AF125" s="18">
        <f t="shared" si="19"/>
        <v>1637022078.4168</v>
      </c>
      <c r="AG125" s="18">
        <f t="shared" si="19"/>
        <v>5814133851.8842106</v>
      </c>
      <c r="AH125" s="18">
        <f t="shared" si="19"/>
        <v>724010051.33099008</v>
      </c>
      <c r="AI125" s="18">
        <f t="shared" si="19"/>
        <v>10839945827.36709</v>
      </c>
      <c r="AJ125" s="18">
        <f t="shared" si="19"/>
        <v>1640167311.9935513</v>
      </c>
      <c r="AK125" s="18">
        <f t="shared" si="19"/>
        <v>46298441.109999999</v>
      </c>
      <c r="AL125" s="18">
        <f t="shared" si="19"/>
        <v>146253637.6981</v>
      </c>
      <c r="AM125" s="18">
        <f t="shared" si="19"/>
        <v>422287539.40399998</v>
      </c>
      <c r="AN125" s="18">
        <f t="shared" si="19"/>
        <v>2388562976.9381804</v>
      </c>
      <c r="AO125" s="18">
        <f t="shared" si="19"/>
        <v>2495429576.4916005</v>
      </c>
      <c r="AP125" s="18">
        <f t="shared" si="19"/>
        <v>7138999483.6526413</v>
      </c>
      <c r="AQ125" s="55"/>
    </row>
    <row r="126" spans="2:43" ht="12" customHeight="1" thickBot="1" x14ac:dyDescent="0.25">
      <c r="B126" s="29"/>
      <c r="C126" s="30"/>
      <c r="D126" s="31"/>
      <c r="E126" s="32"/>
      <c r="F126" s="32"/>
      <c r="G126" s="32"/>
      <c r="H126" s="32"/>
      <c r="I126" s="32"/>
      <c r="J126" s="32"/>
      <c r="K126" s="38"/>
      <c r="L126" s="38"/>
      <c r="M126" s="38"/>
      <c r="N126" s="38"/>
      <c r="O126" s="42"/>
      <c r="P126" s="42"/>
      <c r="Q126" s="42"/>
      <c r="R126" s="42"/>
      <c r="S126" s="49"/>
      <c r="T126" s="49"/>
      <c r="U126" s="49"/>
      <c r="V126" s="49"/>
      <c r="W126" s="49"/>
      <c r="X126" s="49"/>
      <c r="Y126" s="49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  <c r="AJ126" s="53"/>
      <c r="AK126" s="53"/>
      <c r="AL126" s="53"/>
      <c r="AM126" s="53"/>
      <c r="AN126" s="53"/>
      <c r="AO126" s="53"/>
      <c r="AP126" s="53"/>
    </row>
    <row r="128" spans="2:43" x14ac:dyDescent="0.2">
      <c r="C128" s="34" t="s">
        <v>59</v>
      </c>
      <c r="Q128" s="45"/>
      <c r="S128" s="45"/>
      <c r="U128" s="50"/>
      <c r="W128" s="50"/>
      <c r="Y128" s="54"/>
      <c r="Z128" s="54"/>
      <c r="AA128" s="54"/>
      <c r="AB128" s="54"/>
      <c r="AC128" s="54"/>
      <c r="AD128" s="54"/>
      <c r="AE128" s="54"/>
      <c r="AF128" s="54"/>
      <c r="AG128" s="54"/>
      <c r="AH128" s="54"/>
      <c r="AI128" s="54"/>
      <c r="AJ128" s="54"/>
      <c r="AK128" s="54"/>
      <c r="AL128" s="54"/>
      <c r="AM128" s="54"/>
      <c r="AN128" s="54"/>
      <c r="AO128" s="54"/>
      <c r="AP128" s="54"/>
    </row>
    <row r="129" spans="4:42" x14ac:dyDescent="0.2">
      <c r="D129" s="39" t="s">
        <v>125</v>
      </c>
      <c r="I129" s="35"/>
      <c r="J129" s="35"/>
      <c r="Q129" s="45"/>
      <c r="R129" s="45"/>
      <c r="S129" s="45"/>
      <c r="T129" s="45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</row>
  </sheetData>
  <mergeCells count="14">
    <mergeCell ref="AA6:AB6"/>
    <mergeCell ref="AC6:AP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4" orientation="landscape" horizontalDpi="300" verticalDpi="300" r:id="rId1"/>
  <headerFooter alignWithMargins="0"/>
  <ignoredErrors>
    <ignoredError sqref="I119:J119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2022-07-21T16:40:45Z</dcterms:modified>
</cp:coreProperties>
</file>