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<sst xmlns="http://schemas.openxmlformats.org/spreadsheetml/2006/main" count="155" uniqueCount="98">
  <si>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</si>
  <si>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</si>
  <si>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</si>
  <si>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</si>
  <si>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</si>
  <si>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</si>
  <si>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</si>
  <si>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</si>
  <si>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</si>
  <si>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</si>
  <si>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</si>
  <si>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</si>
  <si>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</si>
  <si>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</si>
  <si>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</si>
  <si>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</si>
  <si>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</si>
  <si>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</si>
  <si>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</si>
  <si>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</si>
  <si>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</si>
  <si>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</si>
  <si>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</si>
  <si>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</si>
  <si>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</si>
  <si>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</si>
  <si>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</si>
  <si>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</si>
  <si>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</si>
  <si>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</si>
  <si>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</si>
  <si>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</si>
  <si>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</si>
  <si>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</si>
  <si>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</si>
  <si>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</si>
  <si>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</si>
  <si>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</si>
  <si>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</si>
  <si>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</si>
  <si>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</si>
  <si>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</si>
  <si>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</si>
  <si>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</si>
  <si>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</si>
  <si>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</si>
  <si>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</si>
  <si>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</si>
  <si>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</si>
  <si>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</si>
  <si>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</si>
  <si>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</si>
  <si>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</si>
  <si>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</si>
  <si>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</si>
  <si>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</si>
  <si>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</si>
  <si>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</si>
  <si>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</si>
  <si>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</si>
  <si>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</si>
  <si>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</si>
  <si>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</si>
  <si>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</si>
  <si>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</si>
  <si>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</si>
  <si>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</si>
  <si>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</si>
  <si>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</si>
  <si>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</si>
  <si>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</si>
  <si>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</si>
  <si>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</si>
  <si>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</si>
  <si>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</si>
  <si>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</si>
  <si>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</si>
  <si>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</si>
  <si>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</si>
  <si>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</si>
  <si>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</si>
  <si>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</si>
  <si>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</si>
  <si>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</si>
  <si>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</si>
  <si>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</si>
  <si>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</si>
  <si>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</si>
  <si>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</si>
  <si>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</si>
  <si>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</si>
  <si>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</si>
  <si>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</si>
  <si>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SEPTIEMBRE 2022</t>
  </si>
  <si>
    <t>STOCK DE DEUDA AL 30-09-2022</t>
  </si>
  <si>
    <t>(2) Los servicios de la deuda corresponden al período de Enero-Septiembre 2022</t>
  </si>
  <si>
    <t>(4) El tipo de cambio utilizado para la conversión de deuda en moneda de origen extranjera a pesos corrientes es el correspondiente al cambio vendedor del Banco Nación del último día hábil del mes 30/09/2022 USD:$ 147,32</t>
  </si>
  <si>
    <t>EUR:$ 144,5209 KWD:$ 471,5650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</si>
</sst>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2"/>
  <sheetViews>
    <sheetView showGridLines="0" tabSelected="1" zoomScale="80" zoomScaleNormal="80" workbookViewId="0">
      <pane ySplit="6" topLeftCell="A7" activePane="bottomLeft" state="frozen"/>
      <selection pane="bottomLeft" activeCell="G11" sqref="G11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5.1406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38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93</v>
      </c>
      <c r="H4" s="5"/>
      <c r="J4" s="4"/>
    </row>
    <row r="5" spans="2:11" ht="13.5" thickBot="1">
      <c r="B5" s="85" t="s">
        <v>2</v>
      </c>
      <c r="C5" s="86"/>
      <c r="D5" s="89" t="s">
        <v>67</v>
      </c>
      <c r="E5" s="91" t="s">
        <v>94</v>
      </c>
      <c r="F5" s="91" t="s">
        <v>64</v>
      </c>
      <c r="G5" s="91" t="s">
        <v>65</v>
      </c>
      <c r="H5" s="93" t="s">
        <v>66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31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12160566.508736914</v>
      </c>
      <c r="F7" s="10"/>
      <c r="G7" s="10">
        <f>G8+G10</f>
        <v>0</v>
      </c>
      <c r="H7" s="10">
        <f>H8+H10</f>
        <v>4190799.0309299999</v>
      </c>
      <c r="I7" s="10">
        <f>I8+I10</f>
        <v>402836.51903000002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1286442.6160698279</v>
      </c>
      <c r="F8" s="15"/>
      <c r="G8" s="16">
        <f>SUM(G9:G9)</f>
        <v>0</v>
      </c>
      <c r="H8" s="17">
        <f>SUM(H9:H9)</f>
        <v>116949.32874</v>
      </c>
      <c r="I8" s="14">
        <f>SUM(I9:I9)</f>
        <v>59023.781280000003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1286442.6160698279</v>
      </c>
      <c r="F9" s="21">
        <v>2030</v>
      </c>
      <c r="G9" s="20">
        <v>0</v>
      </c>
      <c r="H9" s="22">
        <v>116949.32874</v>
      </c>
      <c r="I9" s="20">
        <v>59023.781280000003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10874123.892667087</v>
      </c>
      <c r="F10" s="15"/>
      <c r="G10" s="14">
        <f>SUM(G11:G24)</f>
        <v>0</v>
      </c>
      <c r="H10" s="14">
        <f>SUM(H11:H24)</f>
        <v>4073849.7021900001</v>
      </c>
      <c r="I10" s="14">
        <f>SUM(I11:I24)</f>
        <v>343812.73775000003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938757.77594000008</v>
      </c>
      <c r="F11" s="21">
        <v>2026</v>
      </c>
      <c r="G11" s="20">
        <v>0</v>
      </c>
      <c r="H11" s="22">
        <v>160452.09279000002</v>
      </c>
      <c r="I11" s="20">
        <v>46634.522060000003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565603.92065999995</v>
      </c>
      <c r="F12" s="21">
        <v>2026</v>
      </c>
      <c r="G12" s="20">
        <v>0</v>
      </c>
      <c r="H12" s="22">
        <v>96672.789400000009</v>
      </c>
      <c r="I12" s="20">
        <v>28097.416819999999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483071.78197000001</v>
      </c>
      <c r="F13" s="21">
        <v>2026</v>
      </c>
      <c r="G13" s="20">
        <v>0</v>
      </c>
      <c r="H13" s="22">
        <v>82566.430229999998</v>
      </c>
      <c r="I13" s="20">
        <v>23997.480780000002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823954.66903999995</v>
      </c>
      <c r="F14" s="21">
        <v>2026</v>
      </c>
      <c r="G14" s="20">
        <v>0</v>
      </c>
      <c r="H14" s="22">
        <v>140829.99297999998</v>
      </c>
      <c r="I14" s="20">
        <v>40931.466209999991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455131.55332999997</v>
      </c>
      <c r="F15" s="21">
        <v>2026</v>
      </c>
      <c r="G15" s="20">
        <v>0</v>
      </c>
      <c r="H15" s="22">
        <v>77790.897819999998</v>
      </c>
      <c r="I15" s="20">
        <v>22609.49843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736421.24320999999</v>
      </c>
      <c r="F16" s="21">
        <v>2026</v>
      </c>
      <c r="G16" s="20">
        <v>0</v>
      </c>
      <c r="H16" s="22">
        <v>114426.19620000001</v>
      </c>
      <c r="I16" s="20">
        <v>35669.797740000002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163684.30124</v>
      </c>
      <c r="F17" s="21">
        <v>2027</v>
      </c>
      <c r="G17" s="20">
        <v>0</v>
      </c>
      <c r="H17" s="22">
        <v>23709.197820000001</v>
      </c>
      <c r="I17" s="20">
        <v>8027.1066799999999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133039.90311000001</v>
      </c>
      <c r="F18" s="21">
        <v>2027</v>
      </c>
      <c r="G18" s="20">
        <v>0</v>
      </c>
      <c r="H18" s="22">
        <v>19270.445359999998</v>
      </c>
      <c r="I18" s="20">
        <v>6524.3000600000005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241910.65596999999</v>
      </c>
      <c r="F19" s="21">
        <v>2027</v>
      </c>
      <c r="G19" s="20">
        <v>0</v>
      </c>
      <c r="H19" s="22">
        <v>35040.059120000005</v>
      </c>
      <c r="I19" s="20">
        <v>11863.340779999999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179361.38587</v>
      </c>
      <c r="F20" s="21">
        <v>2027</v>
      </c>
      <c r="G20" s="20">
        <v>0</v>
      </c>
      <c r="H20" s="22">
        <v>25979.978200000001</v>
      </c>
      <c r="I20" s="20">
        <v>8795.9136499999986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526619.84780999995</v>
      </c>
      <c r="F21" s="21">
        <v>2027</v>
      </c>
      <c r="G21" s="20">
        <v>0</v>
      </c>
      <c r="H21" s="22">
        <v>76279.36241999999</v>
      </c>
      <c r="I21" s="20">
        <v>25825.529189999997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0</v>
      </c>
      <c r="F22" s="21">
        <v>2022</v>
      </c>
      <c r="G22" s="20">
        <v>0</v>
      </c>
      <c r="H22" s="22">
        <v>529012.72039999999</v>
      </c>
      <c r="I22" s="20">
        <v>79900.849340000001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5607029.5687570861</v>
      </c>
      <c r="F23" s="21">
        <v>2023</v>
      </c>
      <c r="G23" s="20">
        <v>0</v>
      </c>
      <c r="H23" s="22">
        <v>2690397.7605400002</v>
      </c>
      <c r="I23" s="20">
        <v>4407.2327400000004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19537.285760000002</v>
      </c>
      <c r="F24" s="21">
        <v>2026</v>
      </c>
      <c r="G24" s="20">
        <v>0</v>
      </c>
      <c r="H24" s="22">
        <v>1421.77891</v>
      </c>
      <c r="I24" s="20">
        <v>528.28327000000002</v>
      </c>
      <c r="J24" s="23">
        <v>0</v>
      </c>
      <c r="K24" s="18"/>
    </row>
    <row r="25" spans="2:11" ht="13.5" thickBot="1">
      <c r="B25" s="83" t="s">
        <v>42</v>
      </c>
      <c r="C25" s="84"/>
      <c r="D25" s="9"/>
      <c r="E25" s="10">
        <f>E26+E35+E42</f>
        <v>40892136.607275411</v>
      </c>
      <c r="F25" s="24"/>
      <c r="G25" s="10">
        <f>G26+G35+G42</f>
        <v>5678474.4781673998</v>
      </c>
      <c r="H25" s="25">
        <f>H26+H35+H42</f>
        <v>4691079.4556130599</v>
      </c>
      <c r="I25" s="10">
        <f>I26+I35+I42</f>
        <v>706388.50016491814</v>
      </c>
      <c r="J25" s="10">
        <f>J26+J35+J42</f>
        <v>126890.57107570001</v>
      </c>
    </row>
    <row r="26" spans="2:11" ht="13.5" customHeight="1">
      <c r="B26" s="11" t="s">
        <v>44</v>
      </c>
      <c r="C26" s="12"/>
      <c r="D26" s="13"/>
      <c r="E26" s="17">
        <f>SUM(E27:E34)</f>
        <v>3278496.1802754081</v>
      </c>
      <c r="F26" s="26"/>
      <c r="G26" s="16">
        <f>SUM(G27:G34)</f>
        <v>1398907.4242699998</v>
      </c>
      <c r="H26" s="17">
        <f>SUM(H27:H34)</f>
        <v>125046.31889306063</v>
      </c>
      <c r="I26" s="17">
        <f>SUM(I27:I34)</f>
        <v>55759.731854918107</v>
      </c>
      <c r="J26" s="17">
        <f>SUM(J27:J34)</f>
        <v>6339.2575756999995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430022.69174140773</v>
      </c>
      <c r="F27" s="28">
        <v>2025</v>
      </c>
      <c r="G27" s="20">
        <v>0</v>
      </c>
      <c r="H27" s="23">
        <v>88683.927766960624</v>
      </c>
      <c r="I27" s="23">
        <v>15430.879766418107</v>
      </c>
      <c r="J27" s="23">
        <v>3849.1228599999999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22278.570124000005</v>
      </c>
      <c r="F28" s="28">
        <v>2025</v>
      </c>
      <c r="G28" s="20">
        <v>0</v>
      </c>
      <c r="H28" s="23">
        <v>4665.7941861000008</v>
      </c>
      <c r="I28" s="23">
        <v>649.52113850000001</v>
      </c>
      <c r="J28" s="23">
        <v>2490.1347157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63597.452090000006</v>
      </c>
      <c r="F29" s="28" t="s">
        <v>85</v>
      </c>
      <c r="G29" s="20">
        <v>0</v>
      </c>
      <c r="H29" s="23">
        <v>19674.644339999999</v>
      </c>
      <c r="I29" s="23">
        <v>1902.6668099999997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1716943.8436800002</v>
      </c>
      <c r="F30" s="28">
        <v>2035</v>
      </c>
      <c r="G30" s="20">
        <v>844438.06632999994</v>
      </c>
      <c r="H30" s="23">
        <v>0</v>
      </c>
      <c r="I30" s="23">
        <v>21393.90437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866526.0189400001</v>
      </c>
      <c r="F31" s="28">
        <v>2036</v>
      </c>
      <c r="G31" s="20">
        <v>516114.86485000001</v>
      </c>
      <c r="H31" s="23">
        <v>0</v>
      </c>
      <c r="I31" s="23">
        <v>15537.63249</v>
      </c>
      <c r="J31" s="23">
        <v>0</v>
      </c>
      <c r="K31" s="18"/>
    </row>
    <row r="32" spans="2:11" ht="13.5" customHeight="1">
      <c r="B32" s="11"/>
      <c r="C32" s="29" t="s">
        <v>91</v>
      </c>
      <c r="D32" s="19" t="s">
        <v>29</v>
      </c>
      <c r="E32" s="23">
        <v>31033.33367</v>
      </c>
      <c r="F32" s="28">
        <v>2042</v>
      </c>
      <c r="G32" s="20">
        <v>26656.875090000001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27</v>
      </c>
      <c r="D33" s="19" t="s">
        <v>29</v>
      </c>
      <c r="E33" s="23">
        <v>11444.441070000001</v>
      </c>
      <c r="F33" s="28">
        <v>2024</v>
      </c>
      <c r="G33" s="20">
        <v>0</v>
      </c>
      <c r="H33" s="23">
        <v>3240.4526000000001</v>
      </c>
      <c r="I33" s="23">
        <v>92.862589999999997</v>
      </c>
      <c r="J33" s="23">
        <v>0</v>
      </c>
      <c r="K33" s="18"/>
    </row>
    <row r="34" spans="2:11" ht="13.5" customHeight="1">
      <c r="B34" s="11"/>
      <c r="C34" s="29" t="s">
        <v>86</v>
      </c>
      <c r="D34" s="19" t="s">
        <v>29</v>
      </c>
      <c r="E34" s="23">
        <v>136649.82896000001</v>
      </c>
      <c r="F34" s="28">
        <v>2036</v>
      </c>
      <c r="G34" s="20">
        <v>11697.618</v>
      </c>
      <c r="H34" s="23">
        <v>8781.5</v>
      </c>
      <c r="I34" s="23">
        <v>752.26468999999997</v>
      </c>
      <c r="J34" s="23">
        <v>0</v>
      </c>
      <c r="K34" s="18"/>
    </row>
    <row r="35" spans="2:11" ht="13.5" customHeight="1">
      <c r="B35" s="11" t="s">
        <v>45</v>
      </c>
      <c r="C35" s="12"/>
      <c r="D35" s="19"/>
      <c r="E35" s="17">
        <f>SUM(E36:E41)</f>
        <v>6591871.3220700007</v>
      </c>
      <c r="F35" s="26"/>
      <c r="G35" s="14">
        <f>SUM(G36:G41)</f>
        <v>835697.95452999999</v>
      </c>
      <c r="H35" s="17">
        <f>SUM(H36:H41)</f>
        <v>256951.34835999997</v>
      </c>
      <c r="I35" s="14">
        <f>SUM(I36:I41)</f>
        <v>82457.786520000009</v>
      </c>
      <c r="J35" s="14">
        <f>SUM(J36:J41)</f>
        <v>8971.4734200000003</v>
      </c>
      <c r="K35" s="18"/>
    </row>
    <row r="36" spans="2:11" ht="13.5" customHeight="1">
      <c r="B36" s="11"/>
      <c r="C36" s="12" t="s">
        <v>30</v>
      </c>
      <c r="D36" s="19" t="s">
        <v>29</v>
      </c>
      <c r="E36" s="23">
        <v>1492168.1614400002</v>
      </c>
      <c r="F36" s="28">
        <v>2038</v>
      </c>
      <c r="G36" s="20">
        <v>0</v>
      </c>
      <c r="H36" s="23">
        <v>37641.996450000006</v>
      </c>
      <c r="I36" s="20">
        <v>7377.4889400000002</v>
      </c>
      <c r="J36" s="20">
        <v>0</v>
      </c>
      <c r="K36" s="18"/>
    </row>
    <row r="37" spans="2:11" ht="13.5" customHeight="1">
      <c r="B37" s="11"/>
      <c r="C37" s="12" t="s">
        <v>26</v>
      </c>
      <c r="D37" s="19" t="s">
        <v>29</v>
      </c>
      <c r="E37" s="23">
        <v>0</v>
      </c>
      <c r="F37" s="28">
        <v>2022</v>
      </c>
      <c r="G37" s="20">
        <v>0</v>
      </c>
      <c r="H37" s="23">
        <v>3146.8383699999999</v>
      </c>
      <c r="I37" s="20">
        <v>123.04169999999999</v>
      </c>
      <c r="J37" s="20">
        <v>0</v>
      </c>
      <c r="K37" s="18"/>
    </row>
    <row r="38" spans="2:11" ht="13.5" customHeight="1">
      <c r="B38" s="11"/>
      <c r="C38" s="29" t="s">
        <v>81</v>
      </c>
      <c r="D38" s="19" t="s">
        <v>29</v>
      </c>
      <c r="E38" s="23">
        <v>153479.67018000002</v>
      </c>
      <c r="F38" s="28">
        <v>2045</v>
      </c>
      <c r="G38" s="20">
        <v>2224.4017799999997</v>
      </c>
      <c r="H38" s="23">
        <v>2696.5558999999998</v>
      </c>
      <c r="I38" s="20">
        <v>858.27724839999996</v>
      </c>
      <c r="J38" s="20">
        <v>322.04126160000004</v>
      </c>
      <c r="K38" s="18"/>
    </row>
    <row r="39" spans="2:11" ht="13.5" customHeight="1">
      <c r="B39" s="11"/>
      <c r="C39" s="29" t="s">
        <v>90</v>
      </c>
      <c r="D39" s="19" t="s">
        <v>29</v>
      </c>
      <c r="E39" s="23">
        <v>787167.67397</v>
      </c>
      <c r="F39" s="28">
        <v>2037</v>
      </c>
      <c r="G39" s="20">
        <v>652832.78786000004</v>
      </c>
      <c r="H39" s="23">
        <v>0</v>
      </c>
      <c r="I39" s="20">
        <v>0</v>
      </c>
      <c r="J39" s="20">
        <v>0</v>
      </c>
      <c r="K39" s="18"/>
    </row>
    <row r="40" spans="2:11" ht="13.5" customHeight="1">
      <c r="B40" s="11"/>
      <c r="C40" s="29" t="s">
        <v>92</v>
      </c>
      <c r="D40" s="19" t="s">
        <v>29</v>
      </c>
      <c r="E40" s="23">
        <v>206309.23503000001</v>
      </c>
      <c r="F40" s="28">
        <v>2050</v>
      </c>
      <c r="G40" s="20">
        <v>180640.76488999999</v>
      </c>
      <c r="H40" s="23">
        <v>0</v>
      </c>
      <c r="I40" s="20">
        <v>94.995211600000033</v>
      </c>
      <c r="J40" s="20">
        <v>8649.4321584000008</v>
      </c>
      <c r="K40" s="18"/>
    </row>
    <row r="41" spans="2:11" ht="13.5" customHeight="1">
      <c r="B41" s="11"/>
      <c r="C41" s="12" t="s">
        <v>28</v>
      </c>
      <c r="D41" s="19" t="s">
        <v>29</v>
      </c>
      <c r="E41" s="23">
        <v>3952746.5814499999</v>
      </c>
      <c r="F41" s="28">
        <v>2038</v>
      </c>
      <c r="G41" s="20">
        <v>0</v>
      </c>
      <c r="H41" s="23">
        <v>213465.95763999998</v>
      </c>
      <c r="I41" s="20">
        <v>74003.983420000004</v>
      </c>
      <c r="J41" s="20">
        <v>0</v>
      </c>
      <c r="K41" s="18"/>
    </row>
    <row r="42" spans="2:11" ht="13.5" customHeight="1">
      <c r="B42" s="11" t="s">
        <v>21</v>
      </c>
      <c r="C42" s="12"/>
      <c r="D42" s="19"/>
      <c r="E42" s="17">
        <f>SUM(E43:E47)</f>
        <v>31021769.104930002</v>
      </c>
      <c r="F42" s="26"/>
      <c r="G42" s="14">
        <f t="shared" ref="G42:J42" si="0">SUM(G43:G47)</f>
        <v>3443869.0993673997</v>
      </c>
      <c r="H42" s="17">
        <f t="shared" si="0"/>
        <v>4309081.7883599997</v>
      </c>
      <c r="I42" s="17">
        <f t="shared" si="0"/>
        <v>568170.98178999999</v>
      </c>
      <c r="J42" s="17">
        <f t="shared" si="0"/>
        <v>111579.84008000001</v>
      </c>
      <c r="K42" s="18"/>
    </row>
    <row r="43" spans="2:11" ht="13.5" customHeight="1">
      <c r="B43" s="11"/>
      <c r="C43" s="12" t="s">
        <v>48</v>
      </c>
      <c r="D43" s="19" t="s">
        <v>29</v>
      </c>
      <c r="E43" s="23">
        <v>4812453.3353000004</v>
      </c>
      <c r="F43" s="28">
        <v>2028</v>
      </c>
      <c r="G43" s="20">
        <v>0</v>
      </c>
      <c r="H43" s="23">
        <v>640293.88835999987</v>
      </c>
      <c r="I43" s="20">
        <v>88628.476459999991</v>
      </c>
      <c r="J43" s="20">
        <v>0</v>
      </c>
      <c r="K43" s="18"/>
    </row>
    <row r="44" spans="2:11" ht="13.5" customHeight="1">
      <c r="B44" s="11"/>
      <c r="C44" s="12" t="s">
        <v>88</v>
      </c>
      <c r="D44" s="19" t="s">
        <v>29</v>
      </c>
      <c r="E44" s="23">
        <v>2209800</v>
      </c>
      <c r="F44" s="28">
        <v>2036</v>
      </c>
      <c r="G44" s="20">
        <v>1807024.5</v>
      </c>
      <c r="H44" s="23">
        <v>0</v>
      </c>
      <c r="I44" s="20">
        <v>0</v>
      </c>
      <c r="J44" s="20">
        <v>99257.882920000004</v>
      </c>
      <c r="K44" s="18"/>
    </row>
    <row r="45" spans="2:11" ht="13.5" customHeight="1">
      <c r="B45" s="11"/>
      <c r="C45" s="12" t="s">
        <v>51</v>
      </c>
      <c r="D45" s="19" t="s">
        <v>29</v>
      </c>
      <c r="E45" s="23">
        <v>9210446.4000000004</v>
      </c>
      <c r="F45" s="28">
        <v>2025</v>
      </c>
      <c r="G45" s="20">
        <v>0</v>
      </c>
      <c r="H45" s="23">
        <v>1711983.6</v>
      </c>
      <c r="I45" s="20">
        <v>196447.05813999998</v>
      </c>
      <c r="J45" s="20">
        <v>4809.2750599999999</v>
      </c>
      <c r="K45" s="18"/>
    </row>
    <row r="46" spans="2:11" ht="13.5" customHeight="1">
      <c r="B46" s="11"/>
      <c r="C46" s="12" t="s">
        <v>52</v>
      </c>
      <c r="D46" s="19" t="s">
        <v>29</v>
      </c>
      <c r="E46" s="23">
        <v>9822561</v>
      </c>
      <c r="F46" s="28">
        <v>2025</v>
      </c>
      <c r="G46" s="20">
        <v>0</v>
      </c>
      <c r="H46" s="23">
        <v>1956804.3</v>
      </c>
      <c r="I46" s="20">
        <v>207933.79762000003</v>
      </c>
      <c r="J46" s="20">
        <v>7512.6821</v>
      </c>
      <c r="K46" s="18"/>
    </row>
    <row r="47" spans="2:11" ht="13.5" customHeight="1" thickBot="1">
      <c r="B47" s="11"/>
      <c r="C47" s="12" t="s">
        <v>73</v>
      </c>
      <c r="D47" s="30" t="s">
        <v>29</v>
      </c>
      <c r="E47" s="23">
        <v>4966508.3696300006</v>
      </c>
      <c r="F47" s="28">
        <v>2036</v>
      </c>
      <c r="G47" s="31">
        <v>1636844.5993673997</v>
      </c>
      <c r="H47" s="23">
        <v>0</v>
      </c>
      <c r="I47" s="20">
        <v>75161.649569999994</v>
      </c>
      <c r="J47" s="20">
        <v>0</v>
      </c>
      <c r="K47" s="18"/>
    </row>
    <row r="48" spans="2:11" ht="13.5" thickBot="1">
      <c r="B48" s="83" t="s">
        <v>11</v>
      </c>
      <c r="C48" s="84"/>
      <c r="D48" s="30"/>
      <c r="E48" s="10">
        <v>0</v>
      </c>
      <c r="F48" s="24"/>
      <c r="G48" s="10">
        <v>0</v>
      </c>
      <c r="H48" s="25">
        <v>0</v>
      </c>
      <c r="I48" s="10">
        <v>0</v>
      </c>
      <c r="J48" s="10">
        <v>0</v>
      </c>
    </row>
    <row r="49" spans="2:11" ht="13.5" thickBot="1">
      <c r="B49" s="83" t="s">
        <v>41</v>
      </c>
      <c r="C49" s="84"/>
      <c r="D49" s="9"/>
      <c r="E49" s="10">
        <f>E50+E53+E56+E57+E58+E59+E60</f>
        <v>29949981.623577382</v>
      </c>
      <c r="F49" s="24"/>
      <c r="G49" s="10">
        <f t="shared" ref="G49:J49" si="1">G50+G53+G56+G57+G58+G59+G60</f>
        <v>5370404.9516098956</v>
      </c>
      <c r="H49" s="10">
        <f t="shared" si="1"/>
        <v>1728470.7939809898</v>
      </c>
      <c r="I49" s="10">
        <f t="shared" si="1"/>
        <v>204985.147227184</v>
      </c>
      <c r="J49" s="10">
        <f t="shared" si="1"/>
        <v>17927.113612816</v>
      </c>
    </row>
    <row r="50" spans="2:11" ht="13.5" customHeight="1">
      <c r="B50" s="11" t="s">
        <v>39</v>
      </c>
      <c r="C50" s="32"/>
      <c r="D50" s="13"/>
      <c r="E50" s="17">
        <f>SUM(E51:E52)</f>
        <v>3766931.7396799996</v>
      </c>
      <c r="F50" s="26"/>
      <c r="G50" s="16">
        <f t="shared" ref="G50" si="2">SUM(G51:G52)</f>
        <v>0</v>
      </c>
      <c r="H50" s="17">
        <f t="shared" ref="H50:J50" si="3">SUM(H51:H52)</f>
        <v>0</v>
      </c>
      <c r="I50" s="14">
        <f t="shared" si="3"/>
        <v>0</v>
      </c>
      <c r="J50" s="14">
        <f t="shared" si="3"/>
        <v>0</v>
      </c>
      <c r="K50" s="18"/>
    </row>
    <row r="51" spans="2:11" ht="13.5" customHeight="1">
      <c r="B51" s="11"/>
      <c r="C51" s="12" t="s">
        <v>12</v>
      </c>
      <c r="D51" s="19" t="s">
        <v>29</v>
      </c>
      <c r="E51" s="23">
        <v>1445385.9839999999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13</v>
      </c>
      <c r="D52" s="19" t="s">
        <v>29</v>
      </c>
      <c r="E52" s="23">
        <v>2321545.7556799999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4.25" customHeight="1">
      <c r="B53" s="11" t="s">
        <v>14</v>
      </c>
      <c r="C53" s="12"/>
      <c r="D53" s="19"/>
      <c r="E53" s="17">
        <f>SUM(E54:E55)</f>
        <v>1425815.2586000001</v>
      </c>
      <c r="F53" s="26"/>
      <c r="G53" s="14">
        <f t="shared" ref="G53:J53" si="4">SUM(G54:G55)</f>
        <v>0</v>
      </c>
      <c r="H53" s="17">
        <f t="shared" si="4"/>
        <v>0</v>
      </c>
      <c r="I53" s="17">
        <f t="shared" si="4"/>
        <v>0</v>
      </c>
      <c r="J53" s="17">
        <f t="shared" si="4"/>
        <v>0</v>
      </c>
      <c r="K53" s="18"/>
    </row>
    <row r="54" spans="2:11" ht="13.5" customHeight="1">
      <c r="B54" s="11"/>
      <c r="C54" s="12" t="s">
        <v>15</v>
      </c>
      <c r="D54" s="19" t="s">
        <v>29</v>
      </c>
      <c r="E54" s="23">
        <v>98604.075079999995</v>
      </c>
      <c r="F54" s="28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16</v>
      </c>
      <c r="D55" s="19" t="s">
        <v>29</v>
      </c>
      <c r="E55" s="23">
        <v>1327211.18352</v>
      </c>
      <c r="F55" s="28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59</v>
      </c>
      <c r="E56" s="23">
        <v>2591251.820145098</v>
      </c>
      <c r="F56" s="28">
        <v>2027</v>
      </c>
      <c r="G56" s="20">
        <v>0</v>
      </c>
      <c r="H56" s="23">
        <v>597295.91377098986</v>
      </c>
      <c r="I56" s="20">
        <v>35472.021479999996</v>
      </c>
      <c r="J56" s="20">
        <v>0</v>
      </c>
      <c r="K56" s="18"/>
    </row>
    <row r="57" spans="2:11" ht="13.5" customHeight="1">
      <c r="B57" s="11" t="s">
        <v>61</v>
      </c>
      <c r="C57" s="12"/>
      <c r="D57" s="19" t="s">
        <v>59</v>
      </c>
      <c r="E57" s="23">
        <v>1388142.8314175773</v>
      </c>
      <c r="F57" s="28">
        <v>2030</v>
      </c>
      <c r="G57" s="20">
        <v>50500.151620672004</v>
      </c>
      <c r="H57" s="23">
        <v>118895.45406999999</v>
      </c>
      <c r="I57" s="20">
        <v>15860.757987183999</v>
      </c>
      <c r="J57" s="20">
        <v>660.35296281599994</v>
      </c>
      <c r="K57" s="18"/>
    </row>
    <row r="58" spans="2:11" ht="13.5" customHeight="1">
      <c r="B58" s="11" t="s">
        <v>62</v>
      </c>
      <c r="C58" s="12"/>
      <c r="D58" s="19" t="s">
        <v>59</v>
      </c>
      <c r="E58" s="23">
        <v>7957183.8002143251</v>
      </c>
      <c r="F58" s="28">
        <v>2030</v>
      </c>
      <c r="G58" s="20">
        <v>532684.15909422108</v>
      </c>
      <c r="H58" s="23">
        <v>503823.88720000006</v>
      </c>
      <c r="I58" s="20">
        <v>60742.027400000006</v>
      </c>
      <c r="J58" s="20">
        <v>6625.0329499999998</v>
      </c>
      <c r="K58" s="18"/>
    </row>
    <row r="59" spans="2:11" ht="13.5" customHeight="1">
      <c r="B59" s="11" t="s">
        <v>77</v>
      </c>
      <c r="C59" s="12"/>
      <c r="D59" s="19" t="s">
        <v>59</v>
      </c>
      <c r="E59" s="23">
        <v>8819230.680870384</v>
      </c>
      <c r="F59" s="28">
        <v>2031</v>
      </c>
      <c r="G59" s="20">
        <v>2314753.6682454026</v>
      </c>
      <c r="H59" s="23">
        <v>508455.53893999994</v>
      </c>
      <c r="I59" s="20">
        <v>70044.64463000001</v>
      </c>
      <c r="J59" s="20">
        <v>10641.727699999999</v>
      </c>
      <c r="K59" s="18"/>
    </row>
    <row r="60" spans="2:11" ht="13.5" customHeight="1" thickBot="1">
      <c r="B60" s="11" t="s">
        <v>78</v>
      </c>
      <c r="C60" s="12"/>
      <c r="D60" s="30" t="s">
        <v>80</v>
      </c>
      <c r="E60" s="23">
        <v>4001425.4926499999</v>
      </c>
      <c r="F60" s="28">
        <v>2042</v>
      </c>
      <c r="G60" s="31">
        <v>2472466.9726495999</v>
      </c>
      <c r="H60" s="23">
        <v>0</v>
      </c>
      <c r="I60" s="20">
        <v>22865.695729999999</v>
      </c>
      <c r="J60" s="20">
        <v>0</v>
      </c>
      <c r="K60" s="18"/>
    </row>
    <row r="61" spans="2:11" ht="13.5" thickBot="1">
      <c r="B61" s="83" t="s">
        <v>21</v>
      </c>
      <c r="C61" s="84"/>
      <c r="D61" s="30"/>
      <c r="E61" s="10">
        <v>0</v>
      </c>
      <c r="F61" s="24"/>
      <c r="G61" s="10">
        <v>0</v>
      </c>
      <c r="H61" s="25">
        <v>0</v>
      </c>
      <c r="I61" s="10">
        <v>0</v>
      </c>
      <c r="J61" s="10">
        <v>0</v>
      </c>
    </row>
    <row r="62" spans="2:11" ht="13.5" thickBot="1">
      <c r="B62" s="83" t="s">
        <v>46</v>
      </c>
      <c r="C62" s="84"/>
      <c r="D62" s="9"/>
      <c r="E62" s="10">
        <v>0</v>
      </c>
      <c r="F62" s="24"/>
      <c r="G62" s="10">
        <v>0</v>
      </c>
      <c r="H62" s="25">
        <v>0</v>
      </c>
      <c r="I62" s="10">
        <v>0</v>
      </c>
      <c r="J62" s="10">
        <v>0</v>
      </c>
    </row>
    <row r="63" spans="2:11" ht="13.5" thickBot="1">
      <c r="B63" s="83" t="s">
        <v>17</v>
      </c>
      <c r="C63" s="84"/>
      <c r="D63" s="9"/>
      <c r="E63" s="10">
        <f>E64+E66+E67</f>
        <v>11998208.21542</v>
      </c>
      <c r="F63" s="24"/>
      <c r="G63" s="10">
        <f>G64+G66+G67</f>
        <v>0</v>
      </c>
      <c r="H63" s="25">
        <f>H64+H66+H67</f>
        <v>502590.10595</v>
      </c>
      <c r="I63" s="10">
        <f>I64+I66+I67</f>
        <v>226011.06952000002</v>
      </c>
      <c r="J63" s="10">
        <f>J64+J66+J67</f>
        <v>0</v>
      </c>
    </row>
    <row r="64" spans="2:11" ht="13.5" customHeight="1">
      <c r="B64" s="11" t="s">
        <v>44</v>
      </c>
      <c r="C64" s="12"/>
      <c r="D64" s="19"/>
      <c r="E64" s="14">
        <f>SUM(E65:E65)</f>
        <v>11998208.21542</v>
      </c>
      <c r="F64" s="15"/>
      <c r="G64" s="14">
        <f>SUM(G65:G65)</f>
        <v>0</v>
      </c>
      <c r="H64" s="17">
        <f>SUM(H65:H65)</f>
        <v>502590.10595</v>
      </c>
      <c r="I64" s="14">
        <f>SUM(I65:I65)</f>
        <v>226011.06952000002</v>
      </c>
      <c r="J64" s="14">
        <f>SUM(J65:J65)</f>
        <v>0</v>
      </c>
      <c r="K64" s="18"/>
    </row>
    <row r="65" spans="2:11" ht="13.5" customHeight="1">
      <c r="B65" s="11"/>
      <c r="C65" s="12" t="s">
        <v>18</v>
      </c>
      <c r="D65" s="19" t="s">
        <v>29</v>
      </c>
      <c r="E65" s="20">
        <v>11998208.21542</v>
      </c>
      <c r="F65" s="21">
        <v>2031</v>
      </c>
      <c r="G65" s="20">
        <v>0</v>
      </c>
      <c r="H65" s="23">
        <v>502590.10595</v>
      </c>
      <c r="I65" s="20">
        <v>226011.06952000002</v>
      </c>
      <c r="J65" s="20">
        <v>0</v>
      </c>
      <c r="K65" s="18"/>
    </row>
    <row r="66" spans="2:11" ht="13.5" customHeight="1">
      <c r="B66" s="11" t="s">
        <v>45</v>
      </c>
      <c r="C66" s="12"/>
      <c r="D66" s="19"/>
      <c r="E66" s="14">
        <v>0</v>
      </c>
      <c r="F66" s="26"/>
      <c r="G66" s="14">
        <v>0</v>
      </c>
      <c r="H66" s="26">
        <v>0</v>
      </c>
      <c r="I66" s="14">
        <v>0</v>
      </c>
      <c r="J66" s="14">
        <v>0</v>
      </c>
      <c r="K66" s="18"/>
    </row>
    <row r="67" spans="2:11" ht="13.5" customHeight="1" thickBot="1">
      <c r="B67" s="11" t="s">
        <v>21</v>
      </c>
      <c r="C67" s="12"/>
      <c r="D67" s="19"/>
      <c r="E67" s="20">
        <v>0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19</v>
      </c>
      <c r="C68" s="84"/>
      <c r="D68" s="9"/>
      <c r="E68" s="10">
        <f>E69</f>
        <v>898.6270311389311</v>
      </c>
      <c r="F68" s="24"/>
      <c r="G68" s="10">
        <f t="shared" ref="G68:J68" si="5">G69</f>
        <v>0</v>
      </c>
      <c r="H68" s="25">
        <f t="shared" si="5"/>
        <v>0</v>
      </c>
      <c r="I68" s="10">
        <f t="shared" si="5"/>
        <v>0</v>
      </c>
      <c r="J68" s="10">
        <f t="shared" si="5"/>
        <v>0</v>
      </c>
    </row>
    <row r="69" spans="2:11" ht="13.5" customHeight="1" thickBot="1">
      <c r="B69" s="11"/>
      <c r="C69" s="12" t="s">
        <v>20</v>
      </c>
      <c r="D69" s="19" t="s">
        <v>7</v>
      </c>
      <c r="E69" s="20">
        <v>898.6270311389311</v>
      </c>
      <c r="F69" s="22">
        <v>0</v>
      </c>
      <c r="G69" s="20">
        <v>0</v>
      </c>
      <c r="H69" s="23">
        <v>0</v>
      </c>
      <c r="I69" s="20">
        <v>0</v>
      </c>
      <c r="J69" s="20">
        <v>0</v>
      </c>
      <c r="K69" s="18"/>
    </row>
    <row r="70" spans="2:11" ht="13.5" thickBot="1">
      <c r="B70" s="83" t="s">
        <v>32</v>
      </c>
      <c r="C70" s="84"/>
      <c r="D70" s="13"/>
      <c r="E70" s="10">
        <f>E71+E76</f>
        <v>273549188.41697478</v>
      </c>
      <c r="F70" s="24"/>
      <c r="G70" s="10">
        <f>SUM(G71,G76)</f>
        <v>0</v>
      </c>
      <c r="H70" s="25">
        <f>SUM(H71,H76)</f>
        <v>3507331.25</v>
      </c>
      <c r="I70" s="10">
        <f>SUM(I71,I76)</f>
        <v>7760753.5103545431</v>
      </c>
      <c r="J70" s="10">
        <f>SUM(J71,J76)</f>
        <v>8141.5380399999995</v>
      </c>
    </row>
    <row r="71" spans="2:11" ht="12.75" customHeight="1">
      <c r="B71" s="11" t="s">
        <v>33</v>
      </c>
      <c r="C71" s="12"/>
      <c r="D71" s="13"/>
      <c r="E71" s="17">
        <f>E72+E75</f>
        <v>23928450</v>
      </c>
      <c r="F71" s="16"/>
      <c r="G71" s="33">
        <f>G72+G75</f>
        <v>0</v>
      </c>
      <c r="H71" s="17">
        <f>H72+H75</f>
        <v>3507331.25</v>
      </c>
      <c r="I71" s="14">
        <f>I72+I75</f>
        <v>1319226.80706</v>
      </c>
      <c r="J71" s="14">
        <f>J72+J75</f>
        <v>6914.2076899999993</v>
      </c>
      <c r="K71" s="18"/>
    </row>
    <row r="72" spans="2:11" ht="12.75" customHeight="1">
      <c r="B72" s="11" t="s">
        <v>34</v>
      </c>
      <c r="C72" s="12"/>
      <c r="D72" s="19"/>
      <c r="E72" s="17">
        <f>SUM(E73:E74)</f>
        <v>23928450</v>
      </c>
      <c r="F72" s="14"/>
      <c r="G72" s="17">
        <f>SUM(G73:G74)</f>
        <v>0</v>
      </c>
      <c r="H72" s="17">
        <f>SUM(H73:H74)</f>
        <v>3507331.25</v>
      </c>
      <c r="I72" s="17">
        <f>SUM(I73:I74)</f>
        <v>1319226.80706</v>
      </c>
      <c r="J72" s="17">
        <f>SUM(J73:J74)</f>
        <v>6914.2076899999993</v>
      </c>
      <c r="K72" s="18"/>
    </row>
    <row r="73" spans="2:11" ht="12.75" customHeight="1">
      <c r="B73" s="11"/>
      <c r="C73" s="12" t="s">
        <v>50</v>
      </c>
      <c r="D73" s="19" t="s">
        <v>29</v>
      </c>
      <c r="E73" s="23">
        <v>23479125</v>
      </c>
      <c r="F73" s="21">
        <v>2026</v>
      </c>
      <c r="G73" s="23">
        <v>0</v>
      </c>
      <c r="H73" s="23">
        <v>3283406.25</v>
      </c>
      <c r="I73" s="20">
        <v>1106896.0257600001</v>
      </c>
      <c r="J73" s="20">
        <v>6914.2076899999993</v>
      </c>
      <c r="K73" s="18"/>
    </row>
    <row r="74" spans="2:11" ht="12.75" customHeight="1">
      <c r="B74" s="11"/>
      <c r="C74" s="12" t="s">
        <v>79</v>
      </c>
      <c r="D74" s="19" t="s">
        <v>7</v>
      </c>
      <c r="E74" s="23">
        <v>449325</v>
      </c>
      <c r="F74" s="21">
        <v>2023</v>
      </c>
      <c r="G74" s="23">
        <v>0</v>
      </c>
      <c r="H74" s="23">
        <v>223925</v>
      </c>
      <c r="I74" s="20">
        <v>212330.7813</v>
      </c>
      <c r="J74" s="20">
        <v>0</v>
      </c>
      <c r="K74" s="18"/>
    </row>
    <row r="75" spans="2:11" ht="12.75" customHeight="1">
      <c r="B75" s="11" t="s">
        <v>35</v>
      </c>
      <c r="C75" s="12"/>
      <c r="D75" s="19"/>
      <c r="E75" s="17">
        <v>0</v>
      </c>
      <c r="F75" s="14"/>
      <c r="G75" s="17">
        <v>0</v>
      </c>
      <c r="H75" s="17">
        <v>0</v>
      </c>
      <c r="I75" s="14">
        <v>0</v>
      </c>
      <c r="J75" s="14">
        <v>0</v>
      </c>
      <c r="K75" s="18"/>
    </row>
    <row r="76" spans="2:11" ht="12.75" customHeight="1">
      <c r="B76" s="11" t="s">
        <v>36</v>
      </c>
      <c r="C76" s="12"/>
      <c r="D76" s="19"/>
      <c r="E76" s="17">
        <f>SUM(E77:E79)</f>
        <v>249620738.41697475</v>
      </c>
      <c r="F76" s="14"/>
      <c r="G76" s="17">
        <f>SUM(G77:G79)</f>
        <v>0</v>
      </c>
      <c r="H76" s="17">
        <f>SUM(H77:H79)</f>
        <v>0</v>
      </c>
      <c r="I76" s="17">
        <f>SUM(I77:I79)</f>
        <v>6441526.7032945426</v>
      </c>
      <c r="J76" s="17">
        <f>SUM(J77:J79)</f>
        <v>1227.3303500000002</v>
      </c>
      <c r="K76" s="18"/>
    </row>
    <row r="77" spans="2:11" ht="12.75" customHeight="1">
      <c r="B77" s="11"/>
      <c r="C77" s="12" t="s">
        <v>82</v>
      </c>
      <c r="D77" s="19" t="s">
        <v>29</v>
      </c>
      <c r="E77" s="23">
        <v>106376595.48241474</v>
      </c>
      <c r="F77" s="21">
        <v>2025</v>
      </c>
      <c r="G77" s="23">
        <v>0</v>
      </c>
      <c r="H77" s="23">
        <v>0</v>
      </c>
      <c r="I77" s="20">
        <v>2195840.529964542</v>
      </c>
      <c r="J77" s="20">
        <v>306.90863999999999</v>
      </c>
      <c r="K77" s="18"/>
    </row>
    <row r="78" spans="2:11" ht="12.75" customHeight="1">
      <c r="B78" s="11"/>
      <c r="C78" s="12" t="s">
        <v>83</v>
      </c>
      <c r="D78" s="19" t="s">
        <v>29</v>
      </c>
      <c r="E78" s="23">
        <v>76032891.784559995</v>
      </c>
      <c r="F78" s="21">
        <v>2027</v>
      </c>
      <c r="G78" s="23">
        <v>0</v>
      </c>
      <c r="H78" s="23">
        <v>0</v>
      </c>
      <c r="I78" s="20">
        <v>1550643.6569600001</v>
      </c>
      <c r="J78" s="20">
        <v>306.85636</v>
      </c>
      <c r="K78" s="18"/>
    </row>
    <row r="79" spans="2:11" ht="12.75" customHeight="1" thickBot="1">
      <c r="B79" s="11"/>
      <c r="C79" s="12" t="s">
        <v>84</v>
      </c>
      <c r="D79" s="30" t="s">
        <v>29</v>
      </c>
      <c r="E79" s="23">
        <v>67211251.150000006</v>
      </c>
      <c r="F79" s="34">
        <v>2029</v>
      </c>
      <c r="G79" s="35">
        <v>0</v>
      </c>
      <c r="H79" s="23">
        <v>0</v>
      </c>
      <c r="I79" s="20">
        <v>2695042.5163700003</v>
      </c>
      <c r="J79" s="20">
        <v>613.56535000000008</v>
      </c>
      <c r="K79" s="18"/>
    </row>
    <row r="80" spans="2:11" ht="13.5" thickBot="1">
      <c r="B80" s="83" t="s">
        <v>37</v>
      </c>
      <c r="C80" s="84"/>
      <c r="D80" s="30"/>
      <c r="E80" s="36"/>
      <c r="F80" s="37"/>
      <c r="G80" s="36"/>
      <c r="H80" s="37"/>
      <c r="I80" s="36"/>
      <c r="J80" s="36"/>
    </row>
    <row r="81" spans="2:11" ht="13.5" thickBot="1">
      <c r="B81" s="83" t="s">
        <v>21</v>
      </c>
      <c r="C81" s="84"/>
      <c r="D81" s="9"/>
      <c r="E81" s="20"/>
      <c r="F81" s="22"/>
      <c r="G81" s="20"/>
      <c r="H81" s="22"/>
      <c r="I81" s="20"/>
      <c r="J81" s="20"/>
    </row>
    <row r="82" spans="2:11" ht="13.5" thickBot="1">
      <c r="B82" s="83" t="s">
        <v>40</v>
      </c>
      <c r="C82" s="84"/>
      <c r="D82" s="9" t="s">
        <v>22</v>
      </c>
      <c r="E82" s="10">
        <f>E70+E68+E63+E62+E61+E49+E48+E25+E7</f>
        <v>368550979.99901563</v>
      </c>
      <c r="F82" s="24"/>
      <c r="G82" s="10">
        <f>G70+G68+G63+G62+G61+G49+G48+G25+G7</f>
        <v>11048879.429777294</v>
      </c>
      <c r="H82" s="25">
        <f>H70+H68+H63+H62+H61+H49+H48+H25+H7</f>
        <v>14620270.636474049</v>
      </c>
      <c r="I82" s="10">
        <f>I70+I68+I63+I62+I61+I49+I48+I25+I7</f>
        <v>9300974.7462966442</v>
      </c>
      <c r="J82" s="10">
        <f>J70+J68+J63+J62+J61+J49+J48+J25+J7</f>
        <v>152959.222728516</v>
      </c>
      <c r="K82" s="38"/>
    </row>
    <row r="83" spans="2:11" ht="13.5" thickBot="1">
      <c r="B83" s="83" t="s">
        <v>23</v>
      </c>
      <c r="C83" s="84"/>
      <c r="D83" s="9"/>
      <c r="E83" s="36"/>
      <c r="F83" s="37"/>
      <c r="G83" s="36"/>
      <c r="H83" s="39"/>
      <c r="I83" s="39"/>
      <c r="J83" s="39"/>
    </row>
    <row r="84" spans="2:11">
      <c r="B84" s="40" t="s">
        <v>24</v>
      </c>
      <c r="C84" s="41"/>
      <c r="D84" s="13" t="s">
        <v>7</v>
      </c>
      <c r="E84" s="42"/>
      <c r="F84" s="43"/>
      <c r="G84" s="42"/>
      <c r="H84" s="44"/>
      <c r="I84" s="42"/>
      <c r="J84" s="42"/>
    </row>
    <row r="85" spans="2:11">
      <c r="B85" s="45" t="s">
        <v>11</v>
      </c>
      <c r="C85" s="46"/>
      <c r="D85" s="19" t="s">
        <v>7</v>
      </c>
      <c r="E85" s="47"/>
      <c r="F85" s="48"/>
      <c r="G85" s="47"/>
      <c r="H85" s="49"/>
      <c r="I85" s="47"/>
      <c r="J85" s="47"/>
      <c r="K85" s="18"/>
    </row>
    <row r="86" spans="2:11">
      <c r="B86" s="45" t="s">
        <v>25</v>
      </c>
      <c r="C86" s="46"/>
      <c r="D86" s="19" t="s">
        <v>7</v>
      </c>
      <c r="E86" s="47"/>
      <c r="F86" s="48"/>
      <c r="G86" s="47"/>
      <c r="H86" s="49"/>
      <c r="I86" s="47"/>
      <c r="J86" s="47"/>
      <c r="K86" s="50"/>
    </row>
    <row r="87" spans="2:11" ht="13.5" thickBot="1">
      <c r="B87" s="51" t="s">
        <v>21</v>
      </c>
      <c r="C87" s="52"/>
      <c r="D87" s="30" t="s">
        <v>7</v>
      </c>
      <c r="E87" s="53"/>
      <c r="F87" s="54"/>
      <c r="G87" s="53"/>
      <c r="H87" s="55"/>
      <c r="I87" s="53"/>
      <c r="J87" s="53"/>
      <c r="K87" s="4"/>
    </row>
    <row r="88" spans="2:11" ht="12.75" customHeight="1">
      <c r="B88" s="12"/>
      <c r="C88" s="12"/>
      <c r="D88" s="56"/>
      <c r="E88" s="4"/>
      <c r="F88" s="4"/>
      <c r="G88" s="4"/>
      <c r="H88" s="4"/>
      <c r="I88" s="4"/>
      <c r="J88" s="4"/>
      <c r="K88" s="57"/>
    </row>
    <row r="89" spans="2:11" ht="12.75" customHeight="1">
      <c r="B89" s="1" t="s">
        <v>89</v>
      </c>
      <c r="C89" s="12"/>
      <c r="D89" s="58"/>
      <c r="E89" s="18"/>
      <c r="F89" s="18"/>
      <c r="G89" s="18"/>
      <c r="H89" s="18"/>
      <c r="I89" s="18"/>
      <c r="J89" s="18"/>
    </row>
    <row r="90" spans="2:11" ht="12.75" customHeight="1">
      <c r="B90" s="59" t="s">
        <v>95</v>
      </c>
      <c r="E90" s="1"/>
      <c r="F90" s="1"/>
      <c r="G90" s="1"/>
    </row>
    <row r="91" spans="2:11" ht="12.75" customHeight="1">
      <c r="B91" s="1" t="s">
        <v>49</v>
      </c>
      <c r="C91" s="59"/>
      <c r="D91" s="60"/>
      <c r="E91" s="61"/>
      <c r="F91" s="61"/>
      <c r="G91" s="61"/>
      <c r="H91" s="61"/>
      <c r="I91" s="61"/>
      <c r="J91" s="61"/>
    </row>
    <row r="92" spans="2:11" ht="12.75" customHeight="1">
      <c r="B92" s="59" t="s">
        <v>96</v>
      </c>
      <c r="C92" s="59"/>
      <c r="D92" s="62"/>
      <c r="E92" s="62"/>
      <c r="F92" s="62"/>
      <c r="G92" s="62"/>
      <c r="H92" s="62"/>
      <c r="I92" s="63"/>
      <c r="J92" s="62"/>
      <c r="K92" s="64"/>
    </row>
    <row r="93" spans="2:11">
      <c r="C93" s="1" t="s">
        <v>97</v>
      </c>
      <c r="D93" s="64"/>
      <c r="E93" s="65"/>
      <c r="F93" s="65"/>
      <c r="G93" s="65"/>
      <c r="H93" s="66"/>
      <c r="I93" s="66"/>
      <c r="J93" s="66"/>
      <c r="K93" s="67"/>
    </row>
    <row r="94" spans="2:11">
      <c r="B94" s="68"/>
      <c r="D94" s="64"/>
      <c r="E94" s="66"/>
      <c r="F94" s="66"/>
      <c r="G94" s="66"/>
      <c r="H94" s="66"/>
      <c r="I94" s="69"/>
      <c r="J94" s="69"/>
      <c r="K94" s="70"/>
    </row>
    <row r="95" spans="2:11">
      <c r="B95" s="68"/>
      <c r="E95" s="71"/>
      <c r="F95" s="71"/>
      <c r="G95" s="71"/>
      <c r="H95" s="71"/>
      <c r="I95" s="71"/>
      <c r="J95" s="72"/>
      <c r="K95" s="64"/>
    </row>
    <row r="96" spans="2:11">
      <c r="E96" s="73"/>
      <c r="F96" s="73"/>
      <c r="G96" s="73"/>
      <c r="H96" s="71"/>
      <c r="I96" s="74"/>
      <c r="J96" s="75"/>
      <c r="K96" s="64"/>
    </row>
    <row r="97" spans="5:11">
      <c r="E97" s="76"/>
      <c r="F97" s="76"/>
      <c r="G97" s="76"/>
      <c r="H97" s="76"/>
      <c r="I97" s="76"/>
      <c r="J97" s="76"/>
      <c r="K97" s="64"/>
    </row>
    <row r="98" spans="5:11">
      <c r="E98" s="76"/>
      <c r="F98" s="76"/>
      <c r="G98" s="76"/>
      <c r="H98" s="77"/>
      <c r="I98" s="78"/>
      <c r="J98" s="79"/>
      <c r="K98" s="64"/>
    </row>
    <row r="99" spans="5:11">
      <c r="E99" s="77"/>
      <c r="F99" s="77"/>
      <c r="G99" s="77"/>
      <c r="H99" s="80"/>
      <c r="I99" s="77"/>
      <c r="J99" s="81"/>
      <c r="K99" s="74"/>
    </row>
    <row r="100" spans="5:11">
      <c r="E100" s="82"/>
      <c r="K100" s="74"/>
    </row>
    <row r="102" spans="5:11">
      <c r="E102" s="5"/>
      <c r="F102" s="5"/>
      <c r="G102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2022-11-25T20:02:53Z</dcterms:modified>
</cp:coreProperties>
</file>