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5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6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5" i="28"/>
  <c r="I25" i="28"/>
  <c r="J7" i="28"/>
  <c r="H7" i="28"/>
  <c r="H25" i="28"/>
  <c r="E25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<sst xmlns="http://schemas.openxmlformats.org/spreadsheetml/2006/main" count="151" uniqueCount="96">
  <si>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</si>
  <si>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</si>
  <si>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</si>
  <si>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</si>
  <si>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</si>
  <si>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</si>
  <si>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</si>
  <si>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</si>
  <si>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</si>
  <si>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</si>
  <si>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</si>
  <si>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</si>
  <si>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</si>
  <si>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</si>
  <si>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</si>
  <si>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</si>
  <si>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</si>
  <si>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</si>
  <si>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</si>
  <si>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</si>
  <si>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</si>
  <si>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</si>
  <si>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</si>
  <si>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</si>
  <si>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</si>
  <si>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</si>
  <si>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</si>
  <si>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</si>
  <si>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</si>
  <si>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</si>
  <si>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</si>
  <si>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</si>
  <si>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</si>
  <si>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</si>
  <si>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</si>
  <si>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</si>
  <si>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</si>
  <si>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</si>
  <si>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</si>
  <si>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</si>
  <si>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</si>
  <si>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</si>
  <si>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</si>
  <si>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</si>
  <si>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</si>
  <si>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</si>
  <si>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</si>
  <si>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</si>
  <si>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</si>
  <si>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</si>
  <si>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</si>
  <si>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</si>
  <si>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</si>
  <si>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</si>
  <si>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</si>
  <si>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</si>
  <si>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</si>
  <si>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</si>
  <si>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</si>
  <si>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</si>
  <si>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</si>
  <si>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</si>
  <si>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</si>
  <si>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</si>
  <si>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</si>
  <si>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</si>
  <si>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</si>
  <si>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</si>
  <si>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</si>
  <si>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</si>
  <si>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</si>
  <si>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</si>
  <si>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</si>
  <si>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</si>
  <si>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</si>
  <si>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</si>
  <si>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</si>
  <si>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</si>
  <si>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</si>
  <si>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</si>
  <si>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</si>
  <si>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</si>
  <si>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</si>
  <si>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</si>
  <si>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</si>
  <si>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</si>
  <si>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</si>
  <si>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</si>
  <si>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</si>
  <si>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</si>
  <si>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</si>
  <si>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Etapa MARZO 2022</t>
  </si>
  <si>
    <t>STOCK DE DEUDA AL 31-03-2022</t>
  </si>
  <si>
    <t>(2) Los servicios de la deuda corresponden al período de Enero-Marzo 2022</t>
  </si>
  <si>
    <t>(4) El tipo de cambio utilizado para la conversión de deuda en moneda de origen extranjera a pesos corrientes es el correspondiente al cambio vendedor del Banco Nación del último día hábil del mes 31/03/2022 USD:$ 111,01</t>
  </si>
  <si>
    <t>EUR:$ 123,1212 KWD:$ 364,87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</si>
</sst>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8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selection activeCell="E73" sqref="E73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3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9" width="17.140625" style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6" t="s">
        <v>0</v>
      </c>
      <c r="C1" s="96"/>
      <c r="D1" s="96"/>
      <c r="E1" s="96"/>
      <c r="F1" s="96"/>
      <c r="G1" s="96"/>
      <c r="H1" s="96"/>
      <c r="I1" s="96"/>
      <c r="J1" s="96"/>
    </row>
    <row r="2" spans="2:11">
      <c r="B2" s="97" t="s">
        <v>38</v>
      </c>
      <c r="C2" s="97"/>
      <c r="D2" s="97"/>
      <c r="E2" s="97"/>
      <c r="F2" s="97"/>
      <c r="G2" s="97"/>
      <c r="H2" s="97"/>
      <c r="I2" s="97"/>
      <c r="J2" s="97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91</v>
      </c>
      <c r="H4" s="5"/>
      <c r="J4" s="4"/>
    </row>
    <row r="5" spans="2:11" ht="13.5" thickBot="1">
      <c r="B5" s="84" t="s">
        <v>2</v>
      </c>
      <c r="C5" s="85"/>
      <c r="D5" s="88" t="s">
        <v>67</v>
      </c>
      <c r="E5" s="90" t="s">
        <v>92</v>
      </c>
      <c r="F5" s="90" t="s">
        <v>64</v>
      </c>
      <c r="G5" s="90" t="s">
        <v>65</v>
      </c>
      <c r="H5" s="92" t="s">
        <v>66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31</v>
      </c>
      <c r="I6" s="8" t="s">
        <v>3</v>
      </c>
      <c r="J6" s="95"/>
    </row>
    <row r="7" spans="2:11" ht="13.5" thickBot="1">
      <c r="B7" s="82" t="s">
        <v>5</v>
      </c>
      <c r="C7" s="83"/>
      <c r="D7" s="9"/>
      <c r="E7" s="10">
        <f>E8+E10</f>
        <v>12641805.534412114</v>
      </c>
      <c r="F7" s="10"/>
      <c r="G7" s="10">
        <f>G8+G10</f>
        <v>0</v>
      </c>
      <c r="H7" s="10">
        <f>H8+H10</f>
        <v>1266709.6383599997</v>
      </c>
      <c r="I7" s="10">
        <f>I8+I10</f>
        <v>138786.20508000001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1364408.8352298278</v>
      </c>
      <c r="F8" s="15"/>
      <c r="G8" s="16">
        <f>SUM(G9:G9)</f>
        <v>0</v>
      </c>
      <c r="H8" s="17">
        <f>SUM(H9:H9)</f>
        <v>38983.109579999997</v>
      </c>
      <c r="I8" s="14">
        <f>SUM(I9:I9)</f>
        <v>20024.801749999999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1364408.8352298278</v>
      </c>
      <c r="F9" s="21">
        <v>2030</v>
      </c>
      <c r="G9" s="20">
        <v>0</v>
      </c>
      <c r="H9" s="22">
        <v>38983.109579999997</v>
      </c>
      <c r="I9" s="20">
        <v>20024.801749999999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11277396.699182287</v>
      </c>
      <c r="F10" s="15"/>
      <c r="G10" s="14">
        <f>SUM(G11:G24)</f>
        <v>0</v>
      </c>
      <c r="H10" s="14">
        <f>SUM(H11:H24)</f>
        <v>1227726.5287799998</v>
      </c>
      <c r="I10" s="14">
        <f>SUM(I11:I24)</f>
        <v>118761.40333000002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972028.15617999993</v>
      </c>
      <c r="F11" s="21">
        <v>2026</v>
      </c>
      <c r="G11" s="20">
        <v>0</v>
      </c>
      <c r="H11" s="22">
        <v>51399.001559999997</v>
      </c>
      <c r="I11" s="20">
        <v>13445.85903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585649.40841999999</v>
      </c>
      <c r="F12" s="21">
        <v>2026</v>
      </c>
      <c r="G12" s="20">
        <v>0</v>
      </c>
      <c r="H12" s="22">
        <v>30968.027689999999</v>
      </c>
      <c r="I12" s="20">
        <v>8101.163880000001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500192.25998999999</v>
      </c>
      <c r="F13" s="21">
        <v>2026</v>
      </c>
      <c r="G13" s="20">
        <v>0</v>
      </c>
      <c r="H13" s="22">
        <v>26449.216110000001</v>
      </c>
      <c r="I13" s="20">
        <v>6919.0532899999989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853156.32877000002</v>
      </c>
      <c r="F14" s="21">
        <v>2026</v>
      </c>
      <c r="G14" s="20">
        <v>0</v>
      </c>
      <c r="H14" s="22">
        <v>45113.285229999994</v>
      </c>
      <c r="I14" s="20">
        <v>11801.530280000001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471261.80569999997</v>
      </c>
      <c r="F15" s="21">
        <v>2026</v>
      </c>
      <c r="G15" s="20">
        <v>0</v>
      </c>
      <c r="H15" s="22">
        <v>24919.428649999998</v>
      </c>
      <c r="I15" s="20">
        <v>6518.8644599999998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755093.49416999996</v>
      </c>
      <c r="F16" s="21">
        <v>2026</v>
      </c>
      <c r="G16" s="20">
        <v>0</v>
      </c>
      <c r="H16" s="22">
        <v>36655.129479999996</v>
      </c>
      <c r="I16" s="20">
        <v>10495.642620000001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166715.37312999999</v>
      </c>
      <c r="F17" s="21">
        <v>2027</v>
      </c>
      <c r="G17" s="20">
        <v>0</v>
      </c>
      <c r="H17" s="22">
        <v>7594.9716500000004</v>
      </c>
      <c r="I17" s="20">
        <v>2295.0008199999997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135503.50839999999</v>
      </c>
      <c r="F18" s="21">
        <v>2027</v>
      </c>
      <c r="G18" s="20">
        <v>0</v>
      </c>
      <c r="H18" s="22">
        <v>6173.0678200000002</v>
      </c>
      <c r="I18" s="20">
        <v>1865.3388600000003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246390.30725000001</v>
      </c>
      <c r="F19" s="21">
        <v>2027</v>
      </c>
      <c r="G19" s="20">
        <v>0</v>
      </c>
      <c r="H19" s="22">
        <v>11224.684090000001</v>
      </c>
      <c r="I19" s="20">
        <v>3391.8045300000003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182682.76275999998</v>
      </c>
      <c r="F20" s="21">
        <v>2027</v>
      </c>
      <c r="G20" s="20">
        <v>0</v>
      </c>
      <c r="H20" s="22">
        <v>8322.3902999999991</v>
      </c>
      <c r="I20" s="20">
        <v>2514.80762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536371.68476999993</v>
      </c>
      <c r="F21" s="21">
        <v>2027</v>
      </c>
      <c r="G21" s="20">
        <v>0</v>
      </c>
      <c r="H21" s="22">
        <v>24435.225490000001</v>
      </c>
      <c r="I21" s="20">
        <v>7383.6829500000003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330632.95025785756</v>
      </c>
      <c r="F22" s="21">
        <v>2022</v>
      </c>
      <c r="G22" s="20">
        <v>0</v>
      </c>
      <c r="H22" s="22">
        <v>198379.77014999997</v>
      </c>
      <c r="I22" s="20">
        <v>42584.618150000009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5520929.4088269211</v>
      </c>
      <c r="F23" s="21">
        <v>2023</v>
      </c>
      <c r="G23" s="20">
        <v>0</v>
      </c>
      <c r="H23" s="22">
        <v>756092.33055999991</v>
      </c>
      <c r="I23" s="20">
        <v>1444.03684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2" t="s">
        <v>42</v>
      </c>
      <c r="C25" s="83"/>
      <c r="D25" s="9"/>
      <c r="E25" s="10">
        <f>E26+E34+E40</f>
        <v>30414473.027588509</v>
      </c>
      <c r="F25" s="24"/>
      <c r="G25" s="10">
        <f>G26+G34+G40</f>
        <v>706169.10670320003</v>
      </c>
      <c r="H25" s="25">
        <f>H26+H34+H40</f>
        <v>416413.95736609993</v>
      </c>
      <c r="I25" s="10">
        <f>I26+I34+I40</f>
        <v>75351.362708500004</v>
      </c>
      <c r="J25" s="10">
        <f>J26+J34+J40</f>
        <v>3947.0931557000004</v>
      </c>
    </row>
    <row r="26" spans="2:11" ht="13.5" customHeight="1">
      <c r="B26" s="11" t="s">
        <v>44</v>
      </c>
      <c r="C26" s="12"/>
      <c r="D26" s="13"/>
      <c r="E26" s="17">
        <f>SUM(E27:E33)</f>
        <v>1537613.1203849106</v>
      </c>
      <c r="F26" s="26"/>
      <c r="G26" s="16">
        <f>SUM(G27:G33)</f>
        <v>269142.99135999999</v>
      </c>
      <c r="H26" s="17">
        <f>SUM(H27:H33)</f>
        <v>36733.122906099998</v>
      </c>
      <c r="I26" s="17">
        <f>SUM(I27:I33)</f>
        <v>9185.0916984999985</v>
      </c>
      <c r="J26" s="17">
        <f>SUM(J27:J33)</f>
        <v>1366.3042157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377561.71598811063</v>
      </c>
      <c r="F27" s="28">
        <v>2025</v>
      </c>
      <c r="G27" s="20">
        <v>0</v>
      </c>
      <c r="H27" s="23">
        <v>25650.160889999999</v>
      </c>
      <c r="I27" s="23">
        <v>4878.7824799999999</v>
      </c>
      <c r="J27" s="23">
        <v>989.61194999999998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19601.027926800005</v>
      </c>
      <c r="F28" s="28">
        <v>2025</v>
      </c>
      <c r="G28" s="20">
        <v>0</v>
      </c>
      <c r="H28" s="23">
        <v>1352.8736461000001</v>
      </c>
      <c r="I28" s="23">
        <v>205.5883585</v>
      </c>
      <c r="J28" s="23">
        <v>376.69226570000001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57507.092229999995</v>
      </c>
      <c r="F29" s="28" t="s">
        <v>85</v>
      </c>
      <c r="G29" s="20">
        <v>0</v>
      </c>
      <c r="H29" s="23">
        <v>9730.0883699999995</v>
      </c>
      <c r="I29" s="23">
        <v>269.28540999999996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715272.31044999999</v>
      </c>
      <c r="F30" s="28">
        <v>2035</v>
      </c>
      <c r="G30" s="20">
        <v>190825.97197000001</v>
      </c>
      <c r="H30" s="23">
        <v>0</v>
      </c>
      <c r="I30" s="23">
        <v>2790.48252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254882.12823</v>
      </c>
      <c r="F31" s="28">
        <v>2036</v>
      </c>
      <c r="G31" s="20">
        <v>78317.019390000001</v>
      </c>
      <c r="H31" s="23">
        <v>0</v>
      </c>
      <c r="I31" s="23">
        <v>1040.9529300000002</v>
      </c>
      <c r="J31" s="23">
        <v>0</v>
      </c>
      <c r="K31" s="18"/>
    </row>
    <row r="32" spans="2:11" ht="13.5" customHeight="1">
      <c r="B32" s="11"/>
      <c r="C32" s="29" t="s">
        <v>27</v>
      </c>
      <c r="D32" s="19" t="s">
        <v>29</v>
      </c>
      <c r="E32" s="23">
        <v>12469.036400000001</v>
      </c>
      <c r="F32" s="28">
        <v>2024</v>
      </c>
      <c r="G32" s="20">
        <v>0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/>
      <c r="C33" s="29" t="s">
        <v>86</v>
      </c>
      <c r="D33" s="19" t="s">
        <v>29</v>
      </c>
      <c r="E33" s="23">
        <v>100319.80915999999</v>
      </c>
      <c r="F33" s="28">
        <v>2036</v>
      </c>
      <c r="G33" s="20">
        <v>0</v>
      </c>
      <c r="H33" s="23">
        <v>0</v>
      </c>
      <c r="I33" s="23">
        <v>0</v>
      </c>
      <c r="J33" s="23">
        <v>0</v>
      </c>
      <c r="K33" s="18"/>
    </row>
    <row r="34" spans="2:11" ht="13.5" customHeight="1">
      <c r="B34" s="11" t="s">
        <v>45</v>
      </c>
      <c r="C34" s="12"/>
      <c r="D34" s="19"/>
      <c r="E34" s="17">
        <f>SUM(E35:E39)</f>
        <v>4546719.3290435998</v>
      </c>
      <c r="F34" s="26"/>
      <c r="G34" s="14">
        <f>SUM(G35:G39)</f>
        <v>187938.05825</v>
      </c>
      <c r="H34" s="17">
        <f>SUM(H35:H39)</f>
        <v>95126.94580999999</v>
      </c>
      <c r="I34" s="14">
        <f>SUM(I35:I39)</f>
        <v>27412.395460000003</v>
      </c>
      <c r="J34" s="14">
        <f>SUM(J35:J39)</f>
        <v>0</v>
      </c>
      <c r="K34" s="18"/>
    </row>
    <row r="35" spans="2:11" ht="13.5" customHeight="1">
      <c r="B35" s="11"/>
      <c r="C35" s="12" t="s">
        <v>30</v>
      </c>
      <c r="D35" s="19" t="s">
        <v>29</v>
      </c>
      <c r="E35" s="23">
        <v>1159661.79427</v>
      </c>
      <c r="F35" s="28">
        <v>2038</v>
      </c>
      <c r="G35" s="20">
        <v>0</v>
      </c>
      <c r="H35" s="23">
        <v>0</v>
      </c>
      <c r="I35" s="20">
        <v>0</v>
      </c>
      <c r="J35" s="20">
        <v>0</v>
      </c>
      <c r="K35" s="18"/>
    </row>
    <row r="36" spans="2:11" ht="13.5" customHeight="1">
      <c r="B36" s="11"/>
      <c r="C36" s="12" t="s">
        <v>26</v>
      </c>
      <c r="D36" s="19" t="s">
        <v>29</v>
      </c>
      <c r="E36" s="23">
        <v>3373.21722</v>
      </c>
      <c r="F36" s="28">
        <v>2022</v>
      </c>
      <c r="G36" s="20">
        <v>0</v>
      </c>
      <c r="H36" s="23">
        <v>3146.8383699999999</v>
      </c>
      <c r="I36" s="20">
        <v>123.04169999999999</v>
      </c>
      <c r="J36" s="20">
        <v>0</v>
      </c>
      <c r="K36" s="18"/>
    </row>
    <row r="37" spans="2:11" ht="13.5" customHeight="1">
      <c r="B37" s="11"/>
      <c r="C37" s="29" t="s">
        <v>81</v>
      </c>
      <c r="D37" s="19" t="s">
        <v>29</v>
      </c>
      <c r="E37" s="23">
        <v>115890.08064</v>
      </c>
      <c r="F37" s="28">
        <v>2045</v>
      </c>
      <c r="G37" s="20">
        <v>0</v>
      </c>
      <c r="H37" s="23">
        <v>0</v>
      </c>
      <c r="I37" s="20">
        <v>0</v>
      </c>
      <c r="J37" s="20">
        <v>0</v>
      </c>
      <c r="K37" s="18"/>
    </row>
    <row r="38" spans="2:11" ht="13.5" customHeight="1">
      <c r="B38" s="11"/>
      <c r="C38" s="29" t="s">
        <v>90</v>
      </c>
      <c r="D38" s="19" t="s">
        <v>29</v>
      </c>
      <c r="E38" s="23">
        <v>196203.6653736</v>
      </c>
      <c r="F38" s="28">
        <v>2037</v>
      </c>
      <c r="G38" s="20">
        <v>187938.05825</v>
      </c>
      <c r="H38" s="23">
        <v>0</v>
      </c>
      <c r="I38" s="20">
        <v>0</v>
      </c>
      <c r="J38" s="20">
        <v>0</v>
      </c>
      <c r="K38" s="18"/>
    </row>
    <row r="39" spans="2:11" ht="13.5" customHeight="1">
      <c r="B39" s="11"/>
      <c r="C39" s="12" t="s">
        <v>28</v>
      </c>
      <c r="D39" s="19" t="s">
        <v>29</v>
      </c>
      <c r="E39" s="23">
        <v>3071590.5715399999</v>
      </c>
      <c r="F39" s="28">
        <v>2038</v>
      </c>
      <c r="G39" s="20">
        <v>0</v>
      </c>
      <c r="H39" s="23">
        <v>91980.107439999992</v>
      </c>
      <c r="I39" s="20">
        <v>27289.353760000002</v>
      </c>
      <c r="J39" s="20">
        <v>0</v>
      </c>
      <c r="K39" s="18"/>
    </row>
    <row r="40" spans="2:11" ht="13.5" customHeight="1">
      <c r="B40" s="11" t="s">
        <v>21</v>
      </c>
      <c r="C40" s="12"/>
      <c r="D40" s="19"/>
      <c r="E40" s="17">
        <f>SUM(E41:E45)</f>
        <v>24330140.578159999</v>
      </c>
      <c r="F40" s="26"/>
      <c r="G40" s="14">
        <f t="shared" ref="G40:J40" si="0">SUM(G41:G45)</f>
        <v>249088.05709320001</v>
      </c>
      <c r="H40" s="17">
        <f t="shared" si="0"/>
        <v>284553.88864999998</v>
      </c>
      <c r="I40" s="17">
        <f t="shared" si="0"/>
        <v>38753.875549999997</v>
      </c>
      <c r="J40" s="17">
        <f t="shared" si="0"/>
        <v>2580.7889400000004</v>
      </c>
      <c r="K40" s="18"/>
    </row>
    <row r="41" spans="2:11" ht="13.5" customHeight="1">
      <c r="B41" s="11"/>
      <c r="C41" s="12" t="s">
        <v>48</v>
      </c>
      <c r="D41" s="19" t="s">
        <v>29</v>
      </c>
      <c r="E41" s="23">
        <v>3928520.5567899998</v>
      </c>
      <c r="F41" s="28">
        <v>2028</v>
      </c>
      <c r="G41" s="20">
        <v>0</v>
      </c>
      <c r="H41" s="23">
        <v>284553.88864999998</v>
      </c>
      <c r="I41" s="20">
        <v>38753.875549999997</v>
      </c>
      <c r="J41" s="20">
        <v>0</v>
      </c>
      <c r="K41" s="18"/>
    </row>
    <row r="42" spans="2:11" ht="13.5" customHeight="1">
      <c r="B42" s="11"/>
      <c r="C42" s="12" t="s">
        <v>88</v>
      </c>
      <c r="D42" s="19" t="s">
        <v>29</v>
      </c>
      <c r="E42" s="23">
        <v>0</v>
      </c>
      <c r="F42" s="28">
        <v>0</v>
      </c>
      <c r="G42" s="20">
        <v>0</v>
      </c>
      <c r="H42" s="23">
        <v>0</v>
      </c>
      <c r="I42" s="20">
        <v>0</v>
      </c>
      <c r="J42" s="20">
        <v>0</v>
      </c>
      <c r="K42" s="18"/>
    </row>
    <row r="43" spans="2:11" ht="13.5" customHeight="1">
      <c r="B43" s="11"/>
      <c r="C43" s="12" t="s">
        <v>51</v>
      </c>
      <c r="D43" s="19" t="s">
        <v>29</v>
      </c>
      <c r="E43" s="23">
        <v>8558871</v>
      </c>
      <c r="F43" s="28">
        <v>2025</v>
      </c>
      <c r="G43" s="20">
        <v>0</v>
      </c>
      <c r="H43" s="23">
        <v>0</v>
      </c>
      <c r="I43" s="20">
        <v>0</v>
      </c>
      <c r="J43" s="20">
        <v>994.32258999999999</v>
      </c>
      <c r="K43" s="18"/>
    </row>
    <row r="44" spans="2:11" ht="13.5" customHeight="1">
      <c r="B44" s="11"/>
      <c r="C44" s="12" t="s">
        <v>52</v>
      </c>
      <c r="D44" s="19" t="s">
        <v>29</v>
      </c>
      <c r="E44" s="23">
        <v>9251573.4000000004</v>
      </c>
      <c r="F44" s="28">
        <v>2025</v>
      </c>
      <c r="G44" s="20">
        <v>0</v>
      </c>
      <c r="H44" s="23">
        <v>0</v>
      </c>
      <c r="I44" s="20">
        <v>0</v>
      </c>
      <c r="J44" s="20">
        <v>1586.4663500000001</v>
      </c>
      <c r="K44" s="18"/>
    </row>
    <row r="45" spans="2:11" ht="13.5" customHeight="1" thickBot="1">
      <c r="B45" s="11"/>
      <c r="C45" s="12" t="s">
        <v>73</v>
      </c>
      <c r="D45" s="30" t="s">
        <v>29</v>
      </c>
      <c r="E45" s="23">
        <v>2591175.6213699998</v>
      </c>
      <c r="F45" s="28">
        <v>2036</v>
      </c>
      <c r="G45" s="31">
        <v>249088.05709320001</v>
      </c>
      <c r="H45" s="23">
        <v>0</v>
      </c>
      <c r="I45" s="20">
        <v>0</v>
      </c>
      <c r="J45" s="20">
        <v>0</v>
      </c>
      <c r="K45" s="18"/>
    </row>
    <row r="46" spans="2:11" ht="13.5" thickBot="1">
      <c r="B46" s="82" t="s">
        <v>11</v>
      </c>
      <c r="C46" s="83"/>
      <c r="D46" s="30"/>
      <c r="E46" s="10">
        <v>0</v>
      </c>
      <c r="F46" s="24"/>
      <c r="G46" s="10">
        <v>0</v>
      </c>
      <c r="H46" s="25">
        <v>0</v>
      </c>
      <c r="I46" s="10">
        <v>0</v>
      </c>
      <c r="J46" s="10">
        <v>0</v>
      </c>
    </row>
    <row r="47" spans="2:11" ht="13.5" thickBot="1">
      <c r="B47" s="82" t="s">
        <v>41</v>
      </c>
      <c r="C47" s="83"/>
      <c r="D47" s="9"/>
      <c r="E47" s="10">
        <f>E48+E51+E54+E55+E56+E57+E58</f>
        <v>23245353.012990002</v>
      </c>
      <c r="F47" s="24"/>
      <c r="G47" s="10">
        <f t="shared" ref="G47:J47" si="1">G48+G51+G54+G55+G56+G57+G58</f>
        <v>1712728.7856847467</v>
      </c>
      <c r="H47" s="10">
        <f t="shared" si="1"/>
        <v>0</v>
      </c>
      <c r="I47" s="10">
        <f t="shared" si="1"/>
        <v>0</v>
      </c>
      <c r="J47" s="10">
        <f t="shared" si="1"/>
        <v>0</v>
      </c>
    </row>
    <row r="48" spans="2:11" ht="13.5" customHeight="1">
      <c r="B48" s="11" t="s">
        <v>39</v>
      </c>
      <c r="C48" s="32"/>
      <c r="D48" s="13"/>
      <c r="E48" s="17">
        <f>SUM(E49:E50)</f>
        <v>2838495.0612399997</v>
      </c>
      <c r="F48" s="26"/>
      <c r="G48" s="16">
        <f t="shared" ref="G48" si="2">SUM(G49:G50)</f>
        <v>0</v>
      </c>
      <c r="H48" s="17">
        <f t="shared" ref="H48:J48" si="3">SUM(H49:H50)</f>
        <v>0</v>
      </c>
      <c r="I48" s="14">
        <f t="shared" si="3"/>
        <v>0</v>
      </c>
      <c r="J48" s="14">
        <f t="shared" si="3"/>
        <v>0</v>
      </c>
      <c r="K48" s="18"/>
    </row>
    <row r="49" spans="2:11" ht="13.5" customHeight="1">
      <c r="B49" s="11"/>
      <c r="C49" s="12" t="s">
        <v>12</v>
      </c>
      <c r="D49" s="19" t="s">
        <v>29</v>
      </c>
      <c r="E49" s="23">
        <v>1089141.3119999999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13</v>
      </c>
      <c r="D50" s="19" t="s">
        <v>29</v>
      </c>
      <c r="E50" s="23">
        <v>1749353.74924</v>
      </c>
      <c r="F50" s="28">
        <v>2025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4.25" customHeight="1">
      <c r="B51" s="11" t="s">
        <v>14</v>
      </c>
      <c r="C51" s="12"/>
      <c r="D51" s="19"/>
      <c r="E51" s="17">
        <f>SUM(E52:E53)</f>
        <v>1074394.1885499998</v>
      </c>
      <c r="F51" s="26"/>
      <c r="G51" s="14">
        <f t="shared" ref="G51:J51" si="4">SUM(G52:G53)</f>
        <v>0</v>
      </c>
      <c r="H51" s="17">
        <f t="shared" si="4"/>
        <v>0</v>
      </c>
      <c r="I51" s="17">
        <f t="shared" si="4"/>
        <v>0</v>
      </c>
      <c r="J51" s="17">
        <f t="shared" si="4"/>
        <v>0</v>
      </c>
      <c r="K51" s="18"/>
    </row>
    <row r="52" spans="2:11" ht="13.5" customHeight="1">
      <c r="B52" s="11"/>
      <c r="C52" s="12" t="s">
        <v>15</v>
      </c>
      <c r="D52" s="19" t="s">
        <v>29</v>
      </c>
      <c r="E52" s="23">
        <v>74301.102189999991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/>
      <c r="C53" s="12" t="s">
        <v>16</v>
      </c>
      <c r="D53" s="19" t="s">
        <v>29</v>
      </c>
      <c r="E53" s="23">
        <v>1000093.08636</v>
      </c>
      <c r="F53" s="28">
        <v>2025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60</v>
      </c>
      <c r="C54" s="12"/>
      <c r="D54" s="19" t="s">
        <v>59</v>
      </c>
      <c r="E54" s="23">
        <v>2772017.1133000003</v>
      </c>
      <c r="F54" s="28">
        <v>2027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 t="s">
        <v>61</v>
      </c>
      <c r="C55" s="12"/>
      <c r="D55" s="19" t="s">
        <v>59</v>
      </c>
      <c r="E55" s="23">
        <v>1295050.5650499999</v>
      </c>
      <c r="F55" s="28">
        <v>2030</v>
      </c>
      <c r="G55" s="20">
        <v>50500.151620672004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62</v>
      </c>
      <c r="C56" s="12"/>
      <c r="D56" s="19" t="s">
        <v>59</v>
      </c>
      <c r="E56" s="23">
        <v>6888395.7187200002</v>
      </c>
      <c r="F56" s="28">
        <v>2030</v>
      </c>
      <c r="G56" s="20">
        <v>117444.23639633601</v>
      </c>
      <c r="H56" s="23">
        <v>0</v>
      </c>
      <c r="I56" s="20">
        <v>0</v>
      </c>
      <c r="J56" s="20">
        <v>0</v>
      </c>
      <c r="K56" s="18"/>
    </row>
    <row r="57" spans="2:11" ht="13.5" customHeight="1">
      <c r="B57" s="11" t="s">
        <v>77</v>
      </c>
      <c r="C57" s="12"/>
      <c r="D57" s="19" t="s">
        <v>59</v>
      </c>
      <c r="E57" s="23">
        <v>6927854.2226599995</v>
      </c>
      <c r="F57" s="28">
        <v>2031</v>
      </c>
      <c r="G57" s="20">
        <v>1173004.5719461387</v>
      </c>
      <c r="H57" s="23">
        <v>0</v>
      </c>
      <c r="I57" s="20">
        <v>0</v>
      </c>
      <c r="J57" s="20">
        <v>0</v>
      </c>
      <c r="K57" s="18"/>
    </row>
    <row r="58" spans="2:11" ht="13.5" customHeight="1" thickBot="1">
      <c r="B58" s="11" t="s">
        <v>78</v>
      </c>
      <c r="C58" s="12"/>
      <c r="D58" s="30" t="s">
        <v>80</v>
      </c>
      <c r="E58" s="23">
        <v>1449146.14347</v>
      </c>
      <c r="F58" s="28">
        <v>2042</v>
      </c>
      <c r="G58" s="31">
        <v>371779.82572159998</v>
      </c>
      <c r="H58" s="23">
        <v>0</v>
      </c>
      <c r="I58" s="20">
        <v>0</v>
      </c>
      <c r="J58" s="20">
        <v>0</v>
      </c>
      <c r="K58" s="18"/>
    </row>
    <row r="59" spans="2:11" ht="13.5" thickBot="1">
      <c r="B59" s="82" t="s">
        <v>21</v>
      </c>
      <c r="C59" s="83"/>
      <c r="D59" s="30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2" t="s">
        <v>46</v>
      </c>
      <c r="C60" s="83"/>
      <c r="D60" s="9"/>
      <c r="E60" s="10">
        <v>0</v>
      </c>
      <c r="F60" s="24"/>
      <c r="G60" s="10">
        <v>0</v>
      </c>
      <c r="H60" s="25">
        <v>0</v>
      </c>
      <c r="I60" s="10">
        <v>0</v>
      </c>
      <c r="J60" s="10">
        <v>0</v>
      </c>
    </row>
    <row r="61" spans="2:11" ht="13.5" thickBot="1">
      <c r="B61" s="82" t="s">
        <v>17</v>
      </c>
      <c r="C61" s="83"/>
      <c r="D61" s="9"/>
      <c r="E61" s="10">
        <f>E62+E64+E65</f>
        <v>9516849.0648299996</v>
      </c>
      <c r="F61" s="24"/>
      <c r="G61" s="10">
        <f>G62+G64+G65</f>
        <v>0</v>
      </c>
      <c r="H61" s="25">
        <f>H62+H64+H65</f>
        <v>0</v>
      </c>
      <c r="I61" s="10">
        <f>I62+I64+I65</f>
        <v>0</v>
      </c>
      <c r="J61" s="10">
        <f>J62+J64+J65</f>
        <v>0</v>
      </c>
    </row>
    <row r="62" spans="2:11" ht="13.5" customHeight="1">
      <c r="B62" s="11" t="s">
        <v>44</v>
      </c>
      <c r="C62" s="12"/>
      <c r="D62" s="19"/>
      <c r="E62" s="14">
        <f>SUM(E63:E63)</f>
        <v>9516849.0648299996</v>
      </c>
      <c r="F62" s="15"/>
      <c r="G62" s="14">
        <f>SUM(G63:G63)</f>
        <v>0</v>
      </c>
      <c r="H62" s="17">
        <f>SUM(H63:H63)</f>
        <v>0</v>
      </c>
      <c r="I62" s="14">
        <f>SUM(I63:I63)</f>
        <v>0</v>
      </c>
      <c r="J62" s="14">
        <f>SUM(J63:J63)</f>
        <v>0</v>
      </c>
      <c r="K62" s="18"/>
    </row>
    <row r="63" spans="2:11" ht="13.5" customHeight="1">
      <c r="B63" s="11"/>
      <c r="C63" s="12" t="s">
        <v>18</v>
      </c>
      <c r="D63" s="19" t="s">
        <v>29</v>
      </c>
      <c r="E63" s="20">
        <v>9516849.0648299996</v>
      </c>
      <c r="F63" s="21">
        <v>2031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 t="s">
        <v>45</v>
      </c>
      <c r="C64" s="12"/>
      <c r="D64" s="19"/>
      <c r="E64" s="14">
        <v>0</v>
      </c>
      <c r="F64" s="26"/>
      <c r="G64" s="14">
        <v>0</v>
      </c>
      <c r="H64" s="26">
        <v>0</v>
      </c>
      <c r="I64" s="14">
        <v>0</v>
      </c>
      <c r="J64" s="14">
        <v>0</v>
      </c>
      <c r="K64" s="18"/>
    </row>
    <row r="65" spans="2:11" ht="13.5" customHeight="1" thickBot="1">
      <c r="B65" s="11" t="s">
        <v>21</v>
      </c>
      <c r="C65" s="12"/>
      <c r="D65" s="19"/>
      <c r="E65" s="20">
        <v>0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thickBot="1">
      <c r="B66" s="82" t="s">
        <v>19</v>
      </c>
      <c r="C66" s="83"/>
      <c r="D66" s="9"/>
      <c r="E66" s="10">
        <f>E67</f>
        <v>898.62623731223698</v>
      </c>
      <c r="F66" s="24"/>
      <c r="G66" s="10">
        <f t="shared" ref="G66:J66" si="5">G67</f>
        <v>0</v>
      </c>
      <c r="H66" s="25">
        <f t="shared" si="5"/>
        <v>0</v>
      </c>
      <c r="I66" s="10">
        <f t="shared" si="5"/>
        <v>0</v>
      </c>
      <c r="J66" s="10">
        <f t="shared" si="5"/>
        <v>0</v>
      </c>
    </row>
    <row r="67" spans="2:11" ht="13.5" customHeight="1" thickBot="1">
      <c r="B67" s="11"/>
      <c r="C67" s="12" t="s">
        <v>20</v>
      </c>
      <c r="D67" s="19" t="s">
        <v>7</v>
      </c>
      <c r="E67" s="20">
        <v>898.62623731223698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2" t="s">
        <v>32</v>
      </c>
      <c r="C68" s="83"/>
      <c r="D68" s="13"/>
      <c r="E68" s="10">
        <f>E69+E74</f>
        <v>208544291.67063785</v>
      </c>
      <c r="F68" s="24"/>
      <c r="G68" s="10">
        <f>SUM(G69,G74)</f>
        <v>0</v>
      </c>
      <c r="H68" s="25">
        <f>SUM(H69,H74)</f>
        <v>981656.25</v>
      </c>
      <c r="I68" s="10">
        <f>SUM(I69,I74)</f>
        <v>1611924.7390300001</v>
      </c>
      <c r="J68" s="10">
        <f>SUM(J69,J74)</f>
        <v>2709.9908299999997</v>
      </c>
    </row>
    <row r="69" spans="2:11" ht="12.75" customHeight="1">
      <c r="B69" s="11" t="s">
        <v>33</v>
      </c>
      <c r="C69" s="12"/>
      <c r="D69" s="13"/>
      <c r="E69" s="17">
        <f>E70+E73</f>
        <v>20447643.75</v>
      </c>
      <c r="F69" s="16"/>
      <c r="G69" s="33">
        <f>G70+G73</f>
        <v>0</v>
      </c>
      <c r="H69" s="17">
        <f>H70+H73</f>
        <v>981656.25</v>
      </c>
      <c r="I69" s="14">
        <f>I70+I73</f>
        <v>413988.66204000002</v>
      </c>
      <c r="J69" s="14">
        <f>J70+J73</f>
        <v>2403.6851399999996</v>
      </c>
      <c r="K69" s="18"/>
    </row>
    <row r="70" spans="2:11" ht="12.75" customHeight="1">
      <c r="B70" s="11" t="s">
        <v>34</v>
      </c>
      <c r="C70" s="12"/>
      <c r="D70" s="19"/>
      <c r="E70" s="17">
        <f>SUM(E71:E72)</f>
        <v>20447643.75</v>
      </c>
      <c r="F70" s="14"/>
      <c r="G70" s="17">
        <f>SUM(G71:G72)</f>
        <v>0</v>
      </c>
      <c r="H70" s="17">
        <f>SUM(H71:H72)</f>
        <v>981656.25</v>
      </c>
      <c r="I70" s="17">
        <f>SUM(I71:I72)</f>
        <v>413988.66204000002</v>
      </c>
      <c r="J70" s="17">
        <f>SUM(J71:J72)</f>
        <v>2403.6851399999996</v>
      </c>
      <c r="K70" s="18"/>
    </row>
    <row r="71" spans="2:11" ht="12.75" customHeight="1">
      <c r="B71" s="11"/>
      <c r="C71" s="12" t="s">
        <v>50</v>
      </c>
      <c r="D71" s="19" t="s">
        <v>29</v>
      </c>
      <c r="E71" s="23">
        <v>19773656.25</v>
      </c>
      <c r="F71" s="21">
        <v>2026</v>
      </c>
      <c r="G71" s="23">
        <v>0</v>
      </c>
      <c r="H71" s="23">
        <v>981656.25</v>
      </c>
      <c r="I71" s="20">
        <v>349715.03906000004</v>
      </c>
      <c r="J71" s="20">
        <v>2403.6851399999996</v>
      </c>
      <c r="K71" s="18"/>
    </row>
    <row r="72" spans="2:11" ht="12.75" customHeight="1">
      <c r="B72" s="11"/>
      <c r="C72" s="12" t="s">
        <v>79</v>
      </c>
      <c r="D72" s="19" t="s">
        <v>7</v>
      </c>
      <c r="E72" s="23">
        <v>673987.5</v>
      </c>
      <c r="F72" s="21">
        <v>2023</v>
      </c>
      <c r="G72" s="23">
        <v>0</v>
      </c>
      <c r="H72" s="23">
        <v>0</v>
      </c>
      <c r="I72" s="20">
        <v>64273.62298</v>
      </c>
      <c r="J72" s="20">
        <v>0</v>
      </c>
      <c r="K72" s="18"/>
    </row>
    <row r="73" spans="2:11" ht="12.75" customHeight="1">
      <c r="B73" s="11" t="s">
        <v>35</v>
      </c>
      <c r="C73" s="12"/>
      <c r="D73" s="19"/>
      <c r="E73" s="17">
        <v>0</v>
      </c>
      <c r="F73" s="14"/>
      <c r="G73" s="17">
        <v>0</v>
      </c>
      <c r="H73" s="17">
        <v>0</v>
      </c>
      <c r="I73" s="14">
        <v>0</v>
      </c>
      <c r="J73" s="14">
        <v>0</v>
      </c>
      <c r="K73" s="18"/>
    </row>
    <row r="74" spans="2:11" ht="12.75" customHeight="1">
      <c r="B74" s="11" t="s">
        <v>36</v>
      </c>
      <c r="C74" s="12"/>
      <c r="D74" s="19"/>
      <c r="E74" s="17">
        <f>SUM(E75:E77)</f>
        <v>188096647.92063785</v>
      </c>
      <c r="F74" s="14"/>
      <c r="G74" s="17">
        <f>SUM(G75:G77)</f>
        <v>0</v>
      </c>
      <c r="H74" s="17">
        <f>SUM(H75:H77)</f>
        <v>0</v>
      </c>
      <c r="I74" s="17">
        <f>SUM(I75:I77)</f>
        <v>1197936.07699</v>
      </c>
      <c r="J74" s="17">
        <f>SUM(J75:J77)</f>
        <v>306.30569000000003</v>
      </c>
      <c r="K74" s="18"/>
    </row>
    <row r="75" spans="2:11" ht="12.75" customHeight="1">
      <c r="B75" s="11"/>
      <c r="C75" s="12" t="s">
        <v>82</v>
      </c>
      <c r="D75" s="19" t="s">
        <v>29</v>
      </c>
      <c r="E75" s="23">
        <v>80157927.399557829</v>
      </c>
      <c r="F75" s="21">
        <v>2025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>
      <c r="B76" s="11"/>
      <c r="C76" s="12" t="s">
        <v>83</v>
      </c>
      <c r="D76" s="19" t="s">
        <v>29</v>
      </c>
      <c r="E76" s="23">
        <v>57293044.508579999</v>
      </c>
      <c r="F76" s="21">
        <v>2027</v>
      </c>
      <c r="G76" s="23">
        <v>0</v>
      </c>
      <c r="H76" s="23">
        <v>0</v>
      </c>
      <c r="I76" s="20">
        <v>0</v>
      </c>
      <c r="J76" s="20">
        <v>0</v>
      </c>
      <c r="K76" s="18"/>
    </row>
    <row r="77" spans="2:11" ht="12.75" customHeight="1" thickBot="1">
      <c r="B77" s="11"/>
      <c r="C77" s="12" t="s">
        <v>84</v>
      </c>
      <c r="D77" s="30" t="s">
        <v>29</v>
      </c>
      <c r="E77" s="23">
        <v>50645676.012500003</v>
      </c>
      <c r="F77" s="34">
        <v>2029</v>
      </c>
      <c r="G77" s="35">
        <v>0</v>
      </c>
      <c r="H77" s="23">
        <v>0</v>
      </c>
      <c r="I77" s="20">
        <v>1197936.07699</v>
      </c>
      <c r="J77" s="20">
        <v>306.30569000000003</v>
      </c>
      <c r="K77" s="18"/>
    </row>
    <row r="78" spans="2:11" ht="13.5" thickBot="1">
      <c r="B78" s="82" t="s">
        <v>37</v>
      </c>
      <c r="C78" s="83"/>
      <c r="D78" s="30"/>
      <c r="E78" s="36"/>
      <c r="F78" s="37"/>
      <c r="G78" s="36"/>
      <c r="H78" s="37"/>
      <c r="I78" s="36"/>
      <c r="J78" s="36"/>
    </row>
    <row r="79" spans="2:11" ht="13.5" thickBot="1">
      <c r="B79" s="82" t="s">
        <v>21</v>
      </c>
      <c r="C79" s="83"/>
      <c r="D79" s="9"/>
      <c r="E79" s="20"/>
      <c r="F79" s="22"/>
      <c r="G79" s="20"/>
      <c r="H79" s="22"/>
      <c r="I79" s="20"/>
      <c r="J79" s="20"/>
    </row>
    <row r="80" spans="2:11" ht="13.5" thickBot="1">
      <c r="B80" s="82" t="s">
        <v>40</v>
      </c>
      <c r="C80" s="83"/>
      <c r="D80" s="9" t="s">
        <v>22</v>
      </c>
      <c r="E80" s="10">
        <f>E68+E66+E61+E60+E59+E47+E46+E25+E7</f>
        <v>284363670.93669575</v>
      </c>
      <c r="F80" s="24"/>
      <c r="G80" s="10">
        <f>G68+G66+G61+G60+G59+G47+G46+G25+G7</f>
        <v>2418897.8923879466</v>
      </c>
      <c r="H80" s="25">
        <f>H68+H66+H61+H60+H59+H47+H46+H25+H7</f>
        <v>2664779.8457260998</v>
      </c>
      <c r="I80" s="10">
        <f>I68+I66+I61+I60+I59+I47+I46+I25+I7</f>
        <v>1826062.3068184999</v>
      </c>
      <c r="J80" s="10">
        <f>J68+J66+J61+J60+J59+J47+J46+J25+J7</f>
        <v>6657.0839857000001</v>
      </c>
      <c r="K80" s="38"/>
    </row>
    <row r="81" spans="2:11" ht="13.5" thickBot="1">
      <c r="B81" s="82" t="s">
        <v>23</v>
      </c>
      <c r="C81" s="83"/>
      <c r="D81" s="9"/>
      <c r="E81" s="36"/>
      <c r="F81" s="37"/>
      <c r="G81" s="36"/>
      <c r="H81" s="39"/>
      <c r="I81" s="39"/>
      <c r="J81" s="39"/>
    </row>
    <row r="82" spans="2:11">
      <c r="B82" s="40" t="s">
        <v>24</v>
      </c>
      <c r="C82" s="41"/>
      <c r="D82" s="13" t="s">
        <v>7</v>
      </c>
      <c r="E82" s="42"/>
      <c r="F82" s="43"/>
      <c r="G82" s="42"/>
      <c r="H82" s="44"/>
      <c r="I82" s="42"/>
      <c r="J82" s="42"/>
    </row>
    <row r="83" spans="2:11">
      <c r="B83" s="45" t="s">
        <v>11</v>
      </c>
      <c r="C83" s="46"/>
      <c r="D83" s="19" t="s">
        <v>7</v>
      </c>
      <c r="E83" s="47"/>
      <c r="F83" s="48"/>
      <c r="G83" s="47"/>
      <c r="H83" s="49"/>
      <c r="I83" s="47"/>
      <c r="J83" s="47"/>
      <c r="K83" s="18"/>
    </row>
    <row r="84" spans="2:11">
      <c r="B84" s="45" t="s">
        <v>25</v>
      </c>
      <c r="C84" s="46"/>
      <c r="D84" s="19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21</v>
      </c>
      <c r="C85" s="52"/>
      <c r="D85" s="30" t="s">
        <v>7</v>
      </c>
      <c r="E85" s="53"/>
      <c r="F85" s="54"/>
      <c r="G85" s="53"/>
      <c r="H85" s="55"/>
      <c r="I85" s="53"/>
      <c r="J85" s="53"/>
      <c r="K85" s="4"/>
    </row>
    <row r="86" spans="2:11" ht="12.75" customHeight="1">
      <c r="B86" s="12"/>
      <c r="C86" s="12"/>
      <c r="D86" s="56"/>
      <c r="E86" s="4"/>
      <c r="F86" s="4"/>
      <c r="G86" s="4"/>
      <c r="H86" s="4"/>
      <c r="I86" s="4"/>
      <c r="J86" s="4"/>
      <c r="K86" s="57"/>
    </row>
    <row r="87" spans="2:11" ht="12.75" customHeight="1">
      <c r="B87" s="1" t="s">
        <v>89</v>
      </c>
      <c r="C87" s="12"/>
      <c r="D87" s="58"/>
      <c r="E87" s="18"/>
      <c r="F87" s="18"/>
      <c r="G87" s="18"/>
      <c r="H87" s="18"/>
      <c r="I87" s="18"/>
      <c r="J87" s="18"/>
    </row>
    <row r="88" spans="2:11" ht="12.75" customHeight="1">
      <c r="B88" s="59" t="s">
        <v>93</v>
      </c>
      <c r="E88" s="1"/>
      <c r="F88" s="1"/>
      <c r="G88" s="1"/>
    </row>
    <row r="89" spans="2:11" ht="12.75" customHeight="1">
      <c r="B89" s="1" t="s">
        <v>49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94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1" t="s">
        <v>95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K98" s="74"/>
    </row>
    <row r="100" spans="5:11">
      <c r="E100" s="5"/>
      <c r="F100" s="5"/>
      <c r="G100" s="5"/>
    </row>
  </sheetData>
  <mergeCells count="22"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Administrador</cp:lastModifiedBy>
  <cp:lastPrinted>2016-03-08T16:27:07Z</cp:lastPrinted>
  <dcterms:created xsi:type="dcterms:W3CDTF">2009-07-16T20:06:45Z</dcterms:created>
  <dcterms:modified xsi:type="dcterms:W3CDTF">2022-05-11T18:03:34Z</dcterms:modified>
</cp:coreProperties>
</file>