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00-AREA FISCAL\3-DEUDA_DICTAMENES_PUBLICACION\2-PUBLICACIÓN WEB\AÑO 2019\7- Julio\"/>
    </mc:Choice>
  </mc:AlternateContent>
  <bookViews>
    <workbookView xWindow="240" yWindow="30" windowWidth="12120" windowHeight="9120"/>
  </bookViews>
  <sheets>
    <sheet name="Tasa - Entidad Acreedora" sheetId="8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'Tasa - Entidad Acreedora'!$A$1:$G$98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C86" i="8" l="1"/>
  <c r="C85" i="8"/>
  <c r="C84" i="8" l="1"/>
  <c r="C83" i="8" l="1"/>
  <c r="C90" i="8"/>
  <c r="C87" i="8" l="1"/>
  <c r="C82" i="8"/>
  <c r="C88" i="8"/>
  <c r="C93" i="8" l="1"/>
  <c r="C89" i="8"/>
  <c r="C94" i="8" s="1"/>
  <c r="C91" i="8" l="1"/>
  <c r="D86" i="8" s="1"/>
  <c r="C95" i="8"/>
  <c r="D93" i="8" s="1"/>
  <c r="D82" i="8" l="1"/>
  <c r="D85" i="8"/>
  <c r="D84" i="8"/>
  <c r="D83" i="8"/>
  <c r="D90" i="8"/>
  <c r="D89" i="8"/>
  <c r="D88" i="8"/>
  <c r="D87" i="8"/>
  <c r="D94" i="8"/>
  <c r="D95" i="8" s="1"/>
  <c r="D91" i="8" l="1"/>
</calcChain>
</file>

<file path=xl/sharedStrings.xml><?xml version="1.0" encoding="utf-8"?>
<sst xmlns="http://schemas.openxmlformats.org/spreadsheetml/2006/main" count="96" uniqueCount="82">
  <si>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</si>
  <si>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</si>
  <si>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</si>
  <si>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</si>
  <si>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</si>
  <si>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</si>
  <si>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</si>
  <si>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</si>
  <si>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</si>
  <si>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</si>
  <si>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</si>
  <si>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</si>
  <si>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</si>
  <si>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TOTAL</t>
  </si>
  <si>
    <t>BID 1193-OC/AR - PROAPS</t>
  </si>
  <si>
    <t>BID 1287 OC/AR</t>
  </si>
  <si>
    <t xml:space="preserve">BID 940 OC/AR -PROMEBA </t>
  </si>
  <si>
    <t>BIRF 7398 - PMCP</t>
  </si>
  <si>
    <t>BID 1765</t>
  </si>
  <si>
    <t>BIRF 7425 -PROSAP II</t>
  </si>
  <si>
    <t>BIRF 7597 - C. Lechera</t>
  </si>
  <si>
    <t>FIDA 713-AR PRODEAR</t>
  </si>
  <si>
    <t>%</t>
  </si>
  <si>
    <t>ACREEDOR</t>
  </si>
  <si>
    <t>FIJA SIN AJUSTE</t>
  </si>
  <si>
    <t>VARIABLE SIN AJUSTE</t>
  </si>
  <si>
    <t>VARIABLE AJUSTE IND.CONSTR.</t>
  </si>
  <si>
    <t>FIJA AJUSTE DÓLAR</t>
  </si>
  <si>
    <t>VARIABLE AJUSTE DÓLAR</t>
  </si>
  <si>
    <t>FIJA</t>
  </si>
  <si>
    <t>VARIABLE</t>
  </si>
  <si>
    <t>TASA BASE</t>
  </si>
  <si>
    <t>(*) La tasa es un promedio de las tasas aplicadas a cada desembolso de cada Municipio.</t>
  </si>
  <si>
    <t>FIJA AJUSTE EURO</t>
  </si>
  <si>
    <t>(**) La tasa varía por certificado y por año.</t>
  </si>
  <si>
    <t>(**)</t>
  </si>
  <si>
    <t>Ministerio de Finanzas de la Provincia de Córdoba</t>
  </si>
  <si>
    <t>Contaduría General</t>
  </si>
  <si>
    <t>Dirección de Uso de Crédito y Deuda Pública</t>
  </si>
  <si>
    <t>FFFIR x-0022-08 A</t>
  </si>
  <si>
    <t>FFFIR x-0019-08 A</t>
  </si>
  <si>
    <t>FFFIR x-000026-08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</si>
  <si>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</si>
  <si>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</si>
  <si>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</si>
  <si>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</si>
  <si>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</si>
  <si>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</si>
  <si>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</si>
  <si>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</si>
  <si>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</si>
  <si>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</si>
  <si>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</si>
  <si>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</si>
  <si>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</si>
  <si>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</si>
  <si>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PONDER. TASA APLIC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</si>
  <si>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</si>
  <si>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</si>
  <si>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</si>
  <si>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</si>
  <si>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FIJA AJUSTE LIBOR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</si>
  <si>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</si>
  <si>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</si>
  <si>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</si>
  <si>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</si>
  <si>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</si>
  <si>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</si>
  <si>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</si>
  <si>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</si>
  <si>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</si>
  <si>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</si>
  <si>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</si>
  <si>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</si>
  <si>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</si>
  <si>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</si>
  <si>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</si>
  <si>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</si>
  <si>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FIJA AJUSTE CIRR</t>
  </si>
  <si>
    <t>FIJA AJUSTE EURIBOR</t>
  </si>
  <si>
    <t>FFFIR - X-0044-19</t>
  </si>
  <si>
    <t xml:space="preserve">Distribución por tasa y entidad acreedora al 31/07/2019 - CONSOLIDADO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</si>
</sst>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5" formatCode="_ * #,##0.00_ ;_ * \-#,##0.00_ ;_ * &quot;-&quot;??_ ;_ @_ "/>
    <numFmt numFmtId="168" formatCode="_(* #,##0.00_);_(* \(#,##0.00\);_(* &quot;-&quot;??_);_(@_)"/>
    <numFmt numFmtId="169" formatCode="[$$-2C0A]#,##0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0" formatCode="0.0000%"/>
    <numFmt numFmtId="181" formatCode="0.000%"/>
    <numFmt numFmtId="182" formatCode="_ * #,##0_ ;_ * \-#,##0_ ;_ * &quot;-&quot;??_ ;_ @_ "/>
    <numFmt numFmtId="184" formatCode="&quot;$&quot;#,##0\ ;\(&quot;$&quot;#,##0\)"/>
    <numFmt numFmtId="185" formatCode="#,##0.00_ ;\-#,##0.00\ "/>
    <numFmt numFmtId="186" formatCode="_ * #,##0.000_ ;_ * \-#,##0.000_ ;_ * &quot;-&quot;??_ ;_ @_ "/>
  </numFmts>
  <fonts count="38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b/>
      <sz val="10"/>
      <color indexed="9"/>
      <name val="Arial Unicode MS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10"/>
      <color indexed="62"/>
      <name val="Arial Unicode MS"/>
      <family val="2"/>
    </font>
    <font>
      <sz val="10"/>
      <color indexed="62"/>
      <name val="Arial"/>
      <family val="2"/>
    </font>
    <font>
      <b/>
      <sz val="10"/>
      <name val="Arial Unicode MS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color indexed="10"/>
      <name val="Arial"/>
      <family val="2"/>
    </font>
    <font>
      <b/>
      <sz val="10"/>
      <name val="Arial Unicode MS"/>
      <family val="2"/>
    </font>
    <font>
      <sz val="10"/>
      <name val="Arial"/>
      <family val="2"/>
    </font>
    <font>
      <sz val="8"/>
      <color indexed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 style="medium">
        <color indexed="64"/>
      </right>
      <top style="thick">
        <color indexed="62"/>
      </top>
      <bottom/>
      <diagonal/>
    </border>
    <border>
      <left style="thick">
        <color indexed="62"/>
      </left>
      <right style="medium">
        <color indexed="62"/>
      </right>
      <top style="thick">
        <color indexed="62"/>
      </top>
      <bottom style="hair">
        <color indexed="62"/>
      </bottom>
      <diagonal/>
    </border>
    <border>
      <left style="medium">
        <color indexed="62"/>
      </left>
      <right style="medium">
        <color indexed="62"/>
      </right>
      <top style="thick">
        <color indexed="62"/>
      </top>
      <bottom style="hair">
        <color indexed="62"/>
      </bottom>
      <diagonal/>
    </border>
    <border>
      <left style="medium">
        <color indexed="62"/>
      </left>
      <right style="thick">
        <color indexed="62"/>
      </right>
      <top style="thick">
        <color indexed="62"/>
      </top>
      <bottom style="hair">
        <color indexed="62"/>
      </bottom>
      <diagonal/>
    </border>
    <border>
      <left style="thick">
        <color indexed="62"/>
      </left>
      <right style="medium">
        <color indexed="62"/>
      </right>
      <top style="hair">
        <color indexed="62"/>
      </top>
      <bottom style="hair">
        <color indexed="62"/>
      </bottom>
      <diagonal/>
    </border>
    <border>
      <left style="medium">
        <color indexed="62"/>
      </left>
      <right style="medium">
        <color indexed="62"/>
      </right>
      <top style="hair">
        <color indexed="62"/>
      </top>
      <bottom style="hair">
        <color indexed="62"/>
      </bottom>
      <diagonal/>
    </border>
    <border>
      <left style="medium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medium">
        <color indexed="62"/>
      </left>
      <right style="medium">
        <color indexed="62"/>
      </right>
      <top style="hair">
        <color indexed="62"/>
      </top>
      <bottom style="thick">
        <color indexed="62"/>
      </bottom>
      <diagonal/>
    </border>
    <border>
      <left style="medium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</borders>
  <cellStyleXfs count="6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6" borderId="1" applyNumberFormat="0" applyAlignment="0" applyProtection="0"/>
    <xf numFmtId="0" fontId="15" fillId="17" borderId="2" applyNumberFormat="0" applyAlignment="0" applyProtection="0"/>
    <xf numFmtId="0" fontId="16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7" fillId="0" borderId="0" applyNumberFormat="0" applyFill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0" fontId="18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7" fillId="0" borderId="0"/>
    <xf numFmtId="0" fontId="9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17" fillId="0" borderId="8" applyNumberFormat="0" applyFill="0" applyAlignment="0" applyProtection="0"/>
    <xf numFmtId="177" fontId="2" fillId="0" borderId="9">
      <protection locked="0"/>
    </xf>
  </cellStyleXfs>
  <cellXfs count="79">
    <xf numFmtId="0" fontId="0" fillId="0" borderId="0" xfId="0"/>
    <xf numFmtId="0" fontId="8" fillId="0" borderId="0" xfId="0" applyFont="1" applyAlignment="1">
      <alignment horizontal="left"/>
    </xf>
    <xf numFmtId="0" fontId="0" fillId="0" borderId="0" xfId="0" applyFill="1"/>
    <xf numFmtId="0" fontId="6" fillId="25" borderId="12" xfId="0" applyFont="1" applyFill="1" applyBorder="1" applyAlignment="1">
      <alignment horizontal="center" vertical="center"/>
    </xf>
    <xf numFmtId="0" fontId="6" fillId="25" borderId="11" xfId="0" applyFont="1" applyFill="1" applyBorder="1" applyAlignment="1">
      <alignment horizontal="center" vertical="center"/>
    </xf>
    <xf numFmtId="0" fontId="19" fillId="0" borderId="13" xfId="0" applyFont="1" applyBorder="1"/>
    <xf numFmtId="182" fontId="19" fillId="0" borderId="14" xfId="0" applyNumberFormat="1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/>
    </xf>
    <xf numFmtId="180" fontId="19" fillId="0" borderId="15" xfId="0" applyNumberFormat="1" applyFont="1" applyFill="1" applyBorder="1" applyAlignment="1">
      <alignment horizontal="center" vertical="center"/>
    </xf>
    <xf numFmtId="0" fontId="20" fillId="0" borderId="16" xfId="0" applyFont="1" applyFill="1" applyBorder="1"/>
    <xf numFmtId="182" fontId="20" fillId="0" borderId="17" xfId="0" applyNumberFormat="1" applyFont="1" applyBorder="1"/>
    <xf numFmtId="10" fontId="20" fillId="0" borderId="17" xfId="0" applyNumberFormat="1" applyFont="1" applyBorder="1" applyAlignment="1">
      <alignment horizontal="center"/>
    </xf>
    <xf numFmtId="180" fontId="20" fillId="0" borderId="18" xfId="0" applyNumberFormat="1" applyFont="1" applyFill="1" applyBorder="1" applyAlignment="1">
      <alignment horizontal="center"/>
    </xf>
    <xf numFmtId="10" fontId="20" fillId="0" borderId="17" xfId="0" applyNumberFormat="1" applyFont="1" applyFill="1" applyBorder="1" applyAlignment="1">
      <alignment horizontal="center"/>
    </xf>
    <xf numFmtId="182" fontId="20" fillId="0" borderId="17" xfId="0" applyNumberFormat="1" applyFont="1" applyFill="1" applyBorder="1"/>
    <xf numFmtId="0" fontId="19" fillId="0" borderId="16" xfId="0" applyFont="1" applyBorder="1"/>
    <xf numFmtId="182" fontId="19" fillId="0" borderId="17" xfId="0" applyNumberFormat="1" applyFont="1" applyBorder="1" applyAlignment="1">
      <alignment horizontal="center"/>
    </xf>
    <xf numFmtId="180" fontId="19" fillId="0" borderId="18" xfId="0" applyNumberFormat="1" applyFont="1" applyFill="1" applyBorder="1" applyAlignment="1">
      <alignment horizontal="center"/>
    </xf>
    <xf numFmtId="182" fontId="19" fillId="0" borderId="17" xfId="0" applyNumberFormat="1" applyFont="1" applyBorder="1"/>
    <xf numFmtId="182" fontId="6" fillId="25" borderId="12" xfId="51" applyNumberFormat="1" applyFont="1" applyFill="1" applyBorder="1" applyAlignment="1">
      <alignment horizontal="center" vertical="center"/>
    </xf>
    <xf numFmtId="10" fontId="6" fillId="25" borderId="12" xfId="59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182" fontId="6" fillId="0" borderId="0" xfId="51" applyNumberFormat="1" applyFont="1" applyFill="1" applyBorder="1" applyAlignment="1">
      <alignment horizontal="center" vertical="center"/>
    </xf>
    <xf numFmtId="10" fontId="6" fillId="0" borderId="0" xfId="59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81" fontId="6" fillId="0" borderId="0" xfId="59" applyNumberFormat="1" applyFont="1" applyFill="1" applyBorder="1" applyAlignment="1">
      <alignment horizontal="center" vertical="center"/>
    </xf>
    <xf numFmtId="182" fontId="6" fillId="25" borderId="12" xfId="0" applyNumberFormat="1" applyFont="1" applyFill="1" applyBorder="1" applyAlignment="1">
      <alignment horizontal="center" vertical="center"/>
    </xf>
    <xf numFmtId="182" fontId="22" fillId="0" borderId="17" xfId="0" applyNumberFormat="1" applyFont="1" applyFill="1" applyBorder="1"/>
    <xf numFmtId="10" fontId="22" fillId="0" borderId="15" xfId="0" applyNumberFormat="1" applyFont="1" applyFill="1" applyBorder="1" applyAlignment="1">
      <alignment horizontal="center"/>
    </xf>
    <xf numFmtId="10" fontId="22" fillId="0" borderId="18" xfId="0" applyNumberFormat="1" applyFont="1" applyFill="1" applyBorder="1" applyAlignment="1">
      <alignment horizontal="center"/>
    </xf>
    <xf numFmtId="10" fontId="22" fillId="0" borderId="18" xfId="0" applyNumberFormat="1" applyFont="1" applyBorder="1" applyAlignment="1">
      <alignment horizontal="center"/>
    </xf>
    <xf numFmtId="182" fontId="1" fillId="0" borderId="0" xfId="51" applyNumberFormat="1" applyFont="1"/>
    <xf numFmtId="182" fontId="22" fillId="0" borderId="14" xfId="0" applyNumberFormat="1" applyFont="1" applyFill="1" applyBorder="1" applyAlignment="1">
      <alignment horizontal="right"/>
    </xf>
    <xf numFmtId="182" fontId="22" fillId="0" borderId="19" xfId="0" applyNumberFormat="1" applyFont="1" applyBorder="1" applyAlignment="1">
      <alignment horizontal="right"/>
    </xf>
    <xf numFmtId="180" fontId="20" fillId="0" borderId="20" xfId="0" applyNumberFormat="1" applyFont="1" applyFill="1" applyBorder="1" applyAlignment="1">
      <alignment horizontal="center"/>
    </xf>
    <xf numFmtId="182" fontId="19" fillId="0" borderId="17" xfId="0" applyNumberFormat="1" applyFont="1" applyFill="1" applyBorder="1"/>
    <xf numFmtId="181" fontId="23" fillId="0" borderId="0" xfId="59" applyNumberFormat="1" applyFont="1" applyFill="1" applyBorder="1" applyAlignment="1">
      <alignment horizontal="center" vertical="center"/>
    </xf>
    <xf numFmtId="182" fontId="0" fillId="0" borderId="0" xfId="0" applyNumberFormat="1"/>
    <xf numFmtId="181" fontId="1" fillId="0" borderId="0" xfId="59" applyNumberFormat="1"/>
    <xf numFmtId="169" fontId="26" fillId="24" borderId="0" xfId="0" applyNumberFormat="1" applyFont="1" applyFill="1" applyBorder="1"/>
    <xf numFmtId="10" fontId="6" fillId="25" borderId="10" xfId="59" applyNumberFormat="1" applyFont="1" applyFill="1" applyBorder="1" applyAlignment="1">
      <alignment horizontal="center" vertical="center"/>
    </xf>
    <xf numFmtId="10" fontId="0" fillId="0" borderId="0" xfId="59" applyNumberFormat="1" applyFont="1"/>
    <xf numFmtId="10" fontId="34" fillId="0" borderId="0" xfId="59" applyNumberFormat="1" applyFont="1"/>
    <xf numFmtId="169" fontId="35" fillId="24" borderId="0" xfId="0" applyNumberFormat="1" applyFont="1" applyFill="1" applyBorder="1"/>
    <xf numFmtId="182" fontId="23" fillId="0" borderId="0" xfId="51" applyNumberFormat="1" applyFont="1" applyFill="1" applyBorder="1" applyAlignment="1">
      <alignment horizontal="center" vertical="center"/>
    </xf>
    <xf numFmtId="10" fontId="23" fillId="0" borderId="0" xfId="59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82" fontId="36" fillId="0" borderId="0" xfId="0" applyNumberFormat="1" applyFont="1" applyFill="1"/>
    <xf numFmtId="165" fontId="36" fillId="0" borderId="0" xfId="0" applyNumberFormat="1" applyFont="1" applyFill="1" applyAlignment="1">
      <alignment horizontal="center"/>
    </xf>
    <xf numFmtId="0" fontId="36" fillId="0" borderId="0" xfId="0" applyFont="1" applyFill="1"/>
    <xf numFmtId="165" fontId="7" fillId="24" borderId="0" xfId="51" applyFont="1" applyFill="1" applyBorder="1" applyAlignment="1"/>
    <xf numFmtId="185" fontId="7" fillId="24" borderId="0" xfId="51" applyNumberFormat="1" applyFont="1" applyFill="1" applyBorder="1" applyAlignment="1"/>
    <xf numFmtId="0" fontId="0" fillId="0" borderId="0" xfId="0" applyBorder="1"/>
    <xf numFmtId="10" fontId="37" fillId="0" borderId="17" xfId="0" applyNumberFormat="1" applyFont="1" applyFill="1" applyBorder="1"/>
    <xf numFmtId="10" fontId="0" fillId="0" borderId="0" xfId="0" applyNumberFormat="1"/>
    <xf numFmtId="181" fontId="0" fillId="0" borderId="0" xfId="0" applyNumberFormat="1"/>
    <xf numFmtId="182" fontId="22" fillId="0" borderId="14" xfId="0" applyNumberFormat="1" applyFont="1" applyFill="1" applyBorder="1" applyAlignment="1">
      <alignment horizontal="left"/>
    </xf>
    <xf numFmtId="182" fontId="22" fillId="0" borderId="19" xfId="0" applyNumberFormat="1" applyFont="1" applyBorder="1" applyAlignment="1">
      <alignment horizontal="left"/>
    </xf>
    <xf numFmtId="9" fontId="6" fillId="25" borderId="10" xfId="0" applyNumberFormat="1" applyFont="1" applyFill="1" applyBorder="1" applyAlignment="1">
      <alignment horizontal="center" vertical="center"/>
    </xf>
    <xf numFmtId="165" fontId="1" fillId="0" borderId="0" xfId="51" applyFill="1"/>
    <xf numFmtId="181" fontId="1" fillId="0" borderId="0" xfId="59" applyNumberFormat="1" applyFill="1"/>
    <xf numFmtId="182" fontId="0" fillId="0" borderId="0" xfId="0" applyNumberFormat="1" applyFill="1"/>
    <xf numFmtId="0" fontId="6" fillId="25" borderId="12" xfId="0" applyFont="1" applyFill="1" applyBorder="1" applyAlignment="1">
      <alignment horizontal="center" vertical="center"/>
    </xf>
    <xf numFmtId="0" fontId="6" fillId="25" borderId="11" xfId="0" applyFont="1" applyFill="1" applyBorder="1" applyAlignment="1">
      <alignment horizontal="center" vertical="center" wrapText="1"/>
    </xf>
    <xf numFmtId="186" fontId="0" fillId="0" borderId="0" xfId="0" applyNumberFormat="1"/>
    <xf numFmtId="0" fontId="19" fillId="26" borderId="16" xfId="0" applyFont="1" applyFill="1" applyBorder="1"/>
    <xf numFmtId="10" fontId="20" fillId="26" borderId="17" xfId="0" applyNumberFormat="1" applyFont="1" applyFill="1" applyBorder="1" applyAlignment="1">
      <alignment horizontal="center"/>
    </xf>
    <xf numFmtId="180" fontId="20" fillId="26" borderId="18" xfId="0" applyNumberFormat="1" applyFont="1" applyFill="1" applyBorder="1" applyAlignment="1">
      <alignment horizontal="center"/>
    </xf>
    <xf numFmtId="181" fontId="20" fillId="0" borderId="17" xfId="0" applyNumberFormat="1" applyFont="1" applyFill="1" applyBorder="1"/>
    <xf numFmtId="181" fontId="20" fillId="0" borderId="17" xfId="0" applyNumberFormat="1" applyFont="1" applyFill="1" applyBorder="1" applyAlignment="1">
      <alignment horizontal="right"/>
    </xf>
    <xf numFmtId="181" fontId="20" fillId="26" borderId="17" xfId="0" applyNumberFormat="1" applyFont="1" applyFill="1" applyBorder="1"/>
    <xf numFmtId="0" fontId="20" fillId="26" borderId="16" xfId="0" applyFont="1" applyFill="1" applyBorder="1"/>
    <xf numFmtId="182" fontId="20" fillId="26" borderId="17" xfId="0" applyNumberFormat="1" applyFont="1" applyFill="1" applyBorder="1"/>
    <xf numFmtId="182" fontId="19" fillId="26" borderId="17" xfId="0" applyNumberFormat="1" applyFont="1" applyFill="1" applyBorder="1" applyAlignment="1">
      <alignment horizontal="center"/>
    </xf>
    <xf numFmtId="180" fontId="19" fillId="26" borderId="18" xfId="0" applyNumberFormat="1" applyFont="1" applyFill="1" applyBorder="1" applyAlignment="1">
      <alignment horizontal="center"/>
    </xf>
    <xf numFmtId="182" fontId="20" fillId="26" borderId="17" xfId="0" applyNumberFormat="1" applyFont="1" applyFill="1" applyBorder="1" applyAlignment="1">
      <alignment horizontal="center"/>
    </xf>
    <xf numFmtId="182" fontId="19" fillId="26" borderId="17" xfId="0" applyNumberFormat="1" applyFont="1" applyFill="1" applyBorder="1"/>
    <xf numFmtId="0" fontId="6" fillId="25" borderId="21" xfId="0" applyFont="1" applyFill="1" applyBorder="1" applyAlignment="1">
      <alignment horizontal="center"/>
    </xf>
    <xf numFmtId="0" fontId="6" fillId="25" borderId="0" xfId="0" applyFont="1" applyFill="1" applyBorder="1" applyAlignment="1">
      <alignment horizontal="center"/>
    </xf>
  </cellXfs>
  <cellStyles count="69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5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2" xfId="52"/>
    <cellStyle name="Millares 3" xfId="53"/>
    <cellStyle name="Monetario0" xfId="54"/>
    <cellStyle name="Neutral" xfId="55" builtinId="28" customBuiltin="1"/>
    <cellStyle name="Normal" xfId="0" builtinId="0"/>
    <cellStyle name="Normal 2" xfId="56"/>
    <cellStyle name="Notas" xfId="57" builtinId="10" customBuiltin="1"/>
    <cellStyle name="Percent" xfId="58"/>
    <cellStyle name="Porcentaje" xfId="59" builtinId="5"/>
    <cellStyle name="Punto0" xfId="60"/>
    <cellStyle name="Salida" xfId="61" builtinId="21" customBuiltin="1"/>
    <cellStyle name="Texto de advertencia" xfId="62" builtinId="11" customBuiltin="1"/>
    <cellStyle name="Texto explicativo" xfId="63" builtinId="53" customBuiltin="1"/>
    <cellStyle name="Título" xfId="64" builtinId="15" customBuiltin="1"/>
    <cellStyle name="Título 2" xfId="66" builtinId="17" customBuiltin="1"/>
    <cellStyle name="Título 3" xfId="67" builtinId="18" customBuiltin="1"/>
    <cellStyle name="Total" xfId="68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121228</xdr:colOff>
      <xdr:row>0</xdr:row>
      <xdr:rowOff>103909</xdr:rowOff>
    </xdr:from>
    <xdr:to>
      <xdr:col>5</xdr:col>
      <xdr:colOff>645103</xdr:colOff>
      <xdr:row>4</xdr:row>
      <xdr:rowOff>23150</xdr:rowOff>
    </xdr:to>
    <xdr:pic>
      <xdr:nvPicPr>
        <xdr:cNvPr id="2" name="Picture 4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87046" y="103909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02"/>
  <sheetViews>
    <sheetView showGridLines="0" tabSelected="1" view="pageBreakPreview" zoomScale="110" zoomScaleNormal="110" zoomScaleSheetLayoutView="110" workbookViewId="0">
      <selection activeCell="D95" sqref="D95"/>
    </sheetView>
  </sheetViews>
  <sheetFormatPr baseColWidth="10" defaultRowHeight="12.75" x14ac:dyDescent="0.2"/>
  <cols>
    <col min="1" max="1" width="2.5703125" customWidth="1"/>
    <col min="2" max="2" width="60.5703125" bestFit="1" customWidth="1"/>
    <col min="3" max="3" width="18.5703125" bestFit="1" customWidth="1"/>
    <col min="4" max="4" width="11.85546875" bestFit="1" customWidth="1"/>
    <col min="5" max="5" width="10.28515625" customWidth="1"/>
    <col min="6" max="6" width="14.7109375" customWidth="1"/>
    <col min="7" max="7" width="2.42578125" customWidth="1"/>
  </cols>
  <sheetData>
    <row r="2" spans="2:9" x14ac:dyDescent="0.2">
      <c r="B2" s="1" t="s">
        <v>36</v>
      </c>
    </row>
    <row r="3" spans="2:9" x14ac:dyDescent="0.2">
      <c r="B3" s="1" t="s">
        <v>37</v>
      </c>
    </row>
    <row r="4" spans="2:9" x14ac:dyDescent="0.2">
      <c r="B4" s="1" t="s">
        <v>38</v>
      </c>
    </row>
    <row r="5" spans="2:9" x14ac:dyDescent="0.2">
      <c r="B5" s="1"/>
    </row>
    <row r="6" spans="2:9" ht="15" x14ac:dyDescent="0.3">
      <c r="B6" s="77" t="s">
        <v>81</v>
      </c>
      <c r="C6" s="78"/>
      <c r="D6" s="78"/>
      <c r="E6" s="78"/>
      <c r="F6" s="78"/>
    </row>
    <row r="7" spans="2:9" ht="13.5" thickBot="1" x14ac:dyDescent="0.25"/>
    <row r="8" spans="2:9" ht="31.5" thickTop="1" thickBot="1" x14ac:dyDescent="0.25">
      <c r="B8" s="62" t="s">
        <v>23</v>
      </c>
      <c r="C8" s="62" t="s">
        <v>0</v>
      </c>
      <c r="D8" s="62" t="s">
        <v>22</v>
      </c>
      <c r="E8" s="63" t="s">
        <v>31</v>
      </c>
      <c r="F8" s="63" t="s">
        <v>56</v>
      </c>
    </row>
    <row r="9" spans="2:9" ht="13.5" thickTop="1" x14ac:dyDescent="0.2">
      <c r="B9" s="5" t="s">
        <v>24</v>
      </c>
      <c r="C9" s="6">
        <v>4392150646.3383846</v>
      </c>
      <c r="D9" s="7"/>
      <c r="E9" s="7"/>
      <c r="F9" s="8"/>
      <c r="H9" s="37"/>
    </row>
    <row r="10" spans="2:9" x14ac:dyDescent="0.2">
      <c r="B10" s="9" t="s">
        <v>1</v>
      </c>
      <c r="C10" s="10">
        <v>528163</v>
      </c>
      <c r="D10" s="11">
        <v>4.4056381574906693E-6</v>
      </c>
      <c r="E10" s="68">
        <v>9.5000000000000001E-2</v>
      </c>
      <c r="F10" s="12">
        <v>4.1853562496161358E-7</v>
      </c>
      <c r="G10" s="41"/>
      <c r="H10" s="37"/>
      <c r="I10" s="37"/>
    </row>
    <row r="11" spans="2:9" x14ac:dyDescent="0.2">
      <c r="B11" s="9" t="s">
        <v>2</v>
      </c>
      <c r="C11" s="10">
        <v>8981410</v>
      </c>
      <c r="D11" s="11">
        <v>7.4917861728421477E-5</v>
      </c>
      <c r="E11" s="68">
        <v>0.12</v>
      </c>
      <c r="F11" s="12">
        <v>8.9901434074105773E-6</v>
      </c>
      <c r="G11" s="41"/>
      <c r="H11" s="37"/>
      <c r="I11" s="37"/>
    </row>
    <row r="12" spans="2:9" x14ac:dyDescent="0.2">
      <c r="B12" s="9" t="s">
        <v>4</v>
      </c>
      <c r="C12" s="10">
        <v>59946</v>
      </c>
      <c r="D12" s="11">
        <v>5.0003575598619303E-7</v>
      </c>
      <c r="E12" s="69" t="s">
        <v>35</v>
      </c>
      <c r="F12" s="12"/>
      <c r="G12" s="41"/>
      <c r="H12" s="37"/>
      <c r="I12" s="37"/>
    </row>
    <row r="13" spans="2:9" x14ac:dyDescent="0.2">
      <c r="B13" s="9" t="s">
        <v>53</v>
      </c>
      <c r="C13" s="10">
        <v>1780228670.749357</v>
      </c>
      <c r="D13" s="13">
        <v>1.484966451817386E-2</v>
      </c>
      <c r="E13" s="68">
        <v>0.06</v>
      </c>
      <c r="F13" s="12">
        <v>8.9097987109043153E-4</v>
      </c>
      <c r="G13" s="41"/>
      <c r="H13" s="37"/>
      <c r="I13" s="37"/>
    </row>
    <row r="14" spans="2:9" x14ac:dyDescent="0.2">
      <c r="B14" s="9" t="s">
        <v>57</v>
      </c>
      <c r="C14" s="10">
        <v>140668624.72926545</v>
      </c>
      <c r="D14" s="13">
        <v>1.1733784090687675E-3</v>
      </c>
      <c r="E14" s="68">
        <v>0.15</v>
      </c>
      <c r="F14" s="12">
        <v>1.7600676136031511E-4</v>
      </c>
      <c r="G14" s="41"/>
      <c r="H14" s="37"/>
      <c r="I14" s="37"/>
    </row>
    <row r="15" spans="2:9" x14ac:dyDescent="0.2">
      <c r="B15" s="9" t="s">
        <v>65</v>
      </c>
      <c r="C15" s="10">
        <v>2446683831.8597617</v>
      </c>
      <c r="D15" s="13">
        <v>2.040885796422099E-2</v>
      </c>
      <c r="E15" s="68">
        <v>0.34</v>
      </c>
      <c r="F15" s="12">
        <v>6.939011707835137E-3</v>
      </c>
      <c r="G15" s="41"/>
      <c r="H15" s="37"/>
      <c r="I15" s="37"/>
    </row>
    <row r="16" spans="2:9" x14ac:dyDescent="0.2">
      <c r="B16" s="71" t="s">
        <v>71</v>
      </c>
      <c r="C16" s="72">
        <v>15000000</v>
      </c>
      <c r="D16" s="66">
        <v>1.2512154839009935E-4</v>
      </c>
      <c r="E16" s="70">
        <v>0</v>
      </c>
      <c r="F16" s="67">
        <v>0</v>
      </c>
      <c r="G16" s="41"/>
      <c r="H16" s="37"/>
      <c r="I16" s="37"/>
    </row>
    <row r="17" spans="2:9" x14ac:dyDescent="0.2">
      <c r="B17" s="65" t="s">
        <v>25</v>
      </c>
      <c r="C17" s="73">
        <v>920525.499615415</v>
      </c>
      <c r="D17" s="66"/>
      <c r="E17" s="70"/>
      <c r="F17" s="74"/>
      <c r="G17" s="41"/>
      <c r="H17" s="37"/>
      <c r="I17" s="37"/>
    </row>
    <row r="18" spans="2:9" x14ac:dyDescent="0.2">
      <c r="B18" s="71" t="s">
        <v>3</v>
      </c>
      <c r="C18" s="72">
        <v>920525.499615415</v>
      </c>
      <c r="D18" s="66">
        <v>7.6785050562967012E-6</v>
      </c>
      <c r="E18" s="70">
        <v>5.3586287912999998E-2</v>
      </c>
      <c r="F18" s="67">
        <v>4.1146258268814127E-7</v>
      </c>
      <c r="G18" s="41"/>
      <c r="H18" s="37"/>
      <c r="I18" s="37"/>
    </row>
    <row r="19" spans="2:9" x14ac:dyDescent="0.2">
      <c r="B19" s="65" t="s">
        <v>61</v>
      </c>
      <c r="C19" s="73">
        <v>15314120000</v>
      </c>
      <c r="D19" s="66"/>
      <c r="E19" s="70"/>
      <c r="F19" s="74"/>
      <c r="G19" s="41"/>
      <c r="H19" s="37"/>
      <c r="I19" s="37"/>
    </row>
    <row r="20" spans="2:9" x14ac:dyDescent="0.2">
      <c r="B20" s="71" t="s">
        <v>52</v>
      </c>
      <c r="C20" s="75">
        <v>2150120000</v>
      </c>
      <c r="D20" s="66">
        <v>1.7935089574968026E-2</v>
      </c>
      <c r="E20" s="70">
        <v>1.95E-2</v>
      </c>
      <c r="F20" s="67">
        <v>3.497342467118765E-4</v>
      </c>
      <c r="G20" s="41"/>
      <c r="H20" s="37"/>
      <c r="I20" s="37"/>
    </row>
    <row r="21" spans="2:9" x14ac:dyDescent="0.2">
      <c r="B21" s="71" t="s">
        <v>59</v>
      </c>
      <c r="C21" s="75">
        <v>4388000000</v>
      </c>
      <c r="D21" s="66">
        <v>3.6602223622383731E-2</v>
      </c>
      <c r="E21" s="70">
        <v>4.1250000000000002E-2</v>
      </c>
      <c r="F21" s="67">
        <v>1.5098417244233289E-3</v>
      </c>
      <c r="G21" s="41"/>
      <c r="H21" s="37"/>
      <c r="I21" s="37"/>
    </row>
    <row r="22" spans="2:9" x14ac:dyDescent="0.2">
      <c r="B22" s="71" t="s">
        <v>60</v>
      </c>
      <c r="C22" s="75">
        <v>2194000000</v>
      </c>
      <c r="D22" s="66">
        <v>1.8301111811191866E-2</v>
      </c>
      <c r="E22" s="70">
        <v>3.875E-2</v>
      </c>
      <c r="F22" s="67">
        <v>7.0916808268368481E-4</v>
      </c>
      <c r="G22" s="41"/>
      <c r="H22" s="37"/>
      <c r="I22" s="37"/>
    </row>
    <row r="23" spans="2:9" x14ac:dyDescent="0.2">
      <c r="B23" s="71" t="s">
        <v>63</v>
      </c>
      <c r="C23" s="75">
        <v>2194000000</v>
      </c>
      <c r="D23" s="66">
        <v>1.8301111811191866E-2</v>
      </c>
      <c r="E23" s="70">
        <v>4.1250000000000002E-2</v>
      </c>
      <c r="F23" s="67">
        <v>7.5492086221166444E-4</v>
      </c>
      <c r="G23" s="41"/>
      <c r="H23" s="37"/>
      <c r="I23" s="37"/>
    </row>
    <row r="24" spans="2:9" x14ac:dyDescent="0.2">
      <c r="B24" s="71" t="s">
        <v>64</v>
      </c>
      <c r="C24" s="75">
        <v>4388000000</v>
      </c>
      <c r="D24" s="66">
        <v>3.6602223622383731E-2</v>
      </c>
      <c r="E24" s="70">
        <v>3.875E-2</v>
      </c>
      <c r="F24" s="67">
        <v>1.4183361653673696E-3</v>
      </c>
      <c r="G24" s="41"/>
      <c r="H24" s="37"/>
      <c r="I24" s="37"/>
    </row>
    <row r="25" spans="2:9" x14ac:dyDescent="0.2">
      <c r="B25" s="65" t="s">
        <v>78</v>
      </c>
      <c r="C25" s="76">
        <v>623270770.29641902</v>
      </c>
      <c r="D25" s="66"/>
      <c r="E25" s="70"/>
      <c r="F25" s="67"/>
      <c r="G25" s="41"/>
      <c r="H25" s="37"/>
      <c r="I25" s="37"/>
    </row>
    <row r="26" spans="2:9" x14ac:dyDescent="0.2">
      <c r="B26" s="71" t="s">
        <v>75</v>
      </c>
      <c r="C26" s="75">
        <v>363877495.634471</v>
      </c>
      <c r="D26" s="66">
        <v>3.0352610452064419E-3</v>
      </c>
      <c r="E26" s="70">
        <v>1.745E-2</v>
      </c>
      <c r="F26" s="67">
        <v>5.2965305238852415E-5</v>
      </c>
      <c r="G26" s="41"/>
      <c r="H26" s="37"/>
      <c r="I26" s="37"/>
    </row>
    <row r="27" spans="2:9" x14ac:dyDescent="0.2">
      <c r="B27" s="71" t="s">
        <v>77</v>
      </c>
      <c r="C27" s="75">
        <v>0</v>
      </c>
      <c r="D27" s="66">
        <v>0</v>
      </c>
      <c r="E27" s="70">
        <v>2.3E-2</v>
      </c>
      <c r="F27" s="67">
        <v>0</v>
      </c>
      <c r="G27" s="41"/>
      <c r="H27" s="37"/>
      <c r="I27" s="37"/>
    </row>
    <row r="28" spans="2:9" x14ac:dyDescent="0.2">
      <c r="B28" s="71" t="s">
        <v>72</v>
      </c>
      <c r="C28" s="75">
        <v>120158371.174135</v>
      </c>
      <c r="D28" s="66">
        <v>1.00229343022267E-3</v>
      </c>
      <c r="E28" s="70">
        <v>1.38E-2</v>
      </c>
      <c r="F28" s="67">
        <v>1.3831649337072845E-5</v>
      </c>
      <c r="G28" s="41"/>
      <c r="H28" s="37"/>
      <c r="I28" s="37"/>
    </row>
    <row r="29" spans="2:9" x14ac:dyDescent="0.2">
      <c r="B29" s="71" t="s">
        <v>73</v>
      </c>
      <c r="C29" s="75">
        <v>139234903.487813</v>
      </c>
      <c r="D29" s="66">
        <v>1.1614191142894138E-3</v>
      </c>
      <c r="E29" s="70">
        <v>1.38E-2</v>
      </c>
      <c r="F29" s="67">
        <v>1.6027583777193911E-5</v>
      </c>
      <c r="G29" s="41"/>
      <c r="H29" s="37"/>
      <c r="I29" s="37"/>
    </row>
    <row r="30" spans="2:9" x14ac:dyDescent="0.2">
      <c r="B30" s="65" t="s">
        <v>79</v>
      </c>
      <c r="C30" s="76">
        <v>415658012.28981394</v>
      </c>
      <c r="D30" s="66"/>
      <c r="E30" s="70"/>
      <c r="F30" s="67"/>
      <c r="G30" s="41"/>
      <c r="H30" s="37"/>
      <c r="I30" s="37"/>
    </row>
    <row r="31" spans="2:9" x14ac:dyDescent="0.2">
      <c r="B31" s="71" t="s">
        <v>74</v>
      </c>
      <c r="C31" s="75">
        <v>361917125.40614396</v>
      </c>
      <c r="D31" s="66">
        <v>3.018908741314033E-3</v>
      </c>
      <c r="E31" s="70">
        <v>2.1749999999999999E-2</v>
      </c>
      <c r="F31" s="67">
        <v>6.5661265123580215E-5</v>
      </c>
      <c r="G31" s="41"/>
      <c r="H31" s="37"/>
      <c r="I31" s="37"/>
    </row>
    <row r="32" spans="2:9" x14ac:dyDescent="0.2">
      <c r="B32" s="71" t="s">
        <v>76</v>
      </c>
      <c r="C32" s="75">
        <v>53740886.883669995</v>
      </c>
      <c r="D32" s="66">
        <v>4.4827619858279805E-4</v>
      </c>
      <c r="E32" s="70">
        <v>2.1999999999999999E-2</v>
      </c>
      <c r="F32" s="67">
        <v>9.8620763688215565E-6</v>
      </c>
      <c r="G32" s="41"/>
      <c r="H32" s="37"/>
      <c r="I32" s="37"/>
    </row>
    <row r="33" spans="2:9" x14ac:dyDescent="0.2">
      <c r="B33" s="15" t="s">
        <v>26</v>
      </c>
      <c r="C33" s="18">
        <v>2827520104.29</v>
      </c>
      <c r="D33" s="13"/>
      <c r="E33" s="68"/>
      <c r="F33" s="12"/>
      <c r="G33" s="41"/>
      <c r="H33" s="37"/>
      <c r="I33" s="37"/>
    </row>
    <row r="34" spans="2:9" x14ac:dyDescent="0.2">
      <c r="B34" s="9" t="s">
        <v>48</v>
      </c>
      <c r="C34" s="10">
        <v>2548320.9899999998</v>
      </c>
      <c r="D34" s="13">
        <v>2.125665787091939E-5</v>
      </c>
      <c r="E34" s="70">
        <v>6.4548800000000003E-2</v>
      </c>
      <c r="F34" s="12">
        <v>1.3720917575784016E-6</v>
      </c>
      <c r="G34" s="41"/>
      <c r="H34" s="54"/>
      <c r="I34" s="37"/>
    </row>
    <row r="35" spans="2:9" x14ac:dyDescent="0.2">
      <c r="B35" s="9" t="s">
        <v>39</v>
      </c>
      <c r="C35" s="10">
        <v>7706885.1799999997</v>
      </c>
      <c r="D35" s="13">
        <v>6.4286493799087301E-5</v>
      </c>
      <c r="E35" s="70">
        <v>6.4548800000000003E-2</v>
      </c>
      <c r="F35" s="12">
        <v>4.1496160309385269E-6</v>
      </c>
      <c r="G35" s="41"/>
      <c r="H35" s="54"/>
      <c r="I35" s="37"/>
    </row>
    <row r="36" spans="2:9" x14ac:dyDescent="0.2">
      <c r="B36" s="9" t="s">
        <v>40</v>
      </c>
      <c r="C36" s="10">
        <v>4826837.4399999995</v>
      </c>
      <c r="D36" s="13">
        <v>4.0262758288006878E-5</v>
      </c>
      <c r="E36" s="70">
        <v>6.4548800000000003E-2</v>
      </c>
      <c r="F36" s="12">
        <v>2.5989127321808985E-6</v>
      </c>
      <c r="G36" s="41"/>
      <c r="H36" s="54"/>
      <c r="I36" s="37"/>
    </row>
    <row r="37" spans="2:9" x14ac:dyDescent="0.2">
      <c r="B37" s="9" t="s">
        <v>41</v>
      </c>
      <c r="C37" s="10">
        <v>2499453.1500000004</v>
      </c>
      <c r="D37" s="13">
        <v>2.084902988376742E-5</v>
      </c>
      <c r="E37" s="70">
        <v>6.4548800000000003E-2</v>
      </c>
      <c r="F37" s="12">
        <v>1.3457798601613264E-6</v>
      </c>
      <c r="G37" s="41"/>
      <c r="H37" s="54"/>
      <c r="I37" s="37"/>
    </row>
    <row r="38" spans="2:9" x14ac:dyDescent="0.2">
      <c r="B38" s="9" t="s">
        <v>42</v>
      </c>
      <c r="C38" s="10">
        <v>3510475.29</v>
      </c>
      <c r="D38" s="13">
        <v>2.9282406924665535E-5</v>
      </c>
      <c r="E38" s="70">
        <v>6.4548800000000003E-2</v>
      </c>
      <c r="F38" s="12">
        <v>1.8901442280988509E-6</v>
      </c>
      <c r="G38" s="41"/>
      <c r="H38" s="54"/>
      <c r="I38" s="37"/>
    </row>
    <row r="39" spans="2:9" x14ac:dyDescent="0.2">
      <c r="B39" s="9" t="s">
        <v>43</v>
      </c>
      <c r="C39" s="10">
        <v>11006722</v>
      </c>
      <c r="D39" s="13">
        <v>9.1811873289291405E-5</v>
      </c>
      <c r="E39" s="70">
        <v>6.4548800000000003E-2</v>
      </c>
      <c r="F39" s="12">
        <v>5.9263462465758136E-6</v>
      </c>
      <c r="G39" s="41"/>
      <c r="H39" s="54"/>
      <c r="I39" s="37"/>
    </row>
    <row r="40" spans="2:9" x14ac:dyDescent="0.2">
      <c r="B40" s="9" t="s">
        <v>44</v>
      </c>
      <c r="C40" s="10">
        <v>4812098.8500000006</v>
      </c>
      <c r="D40" s="13">
        <v>4.0139817274547764E-5</v>
      </c>
      <c r="E40" s="70">
        <v>6.4548800000000003E-2</v>
      </c>
      <c r="F40" s="12">
        <v>2.5909770372913288E-6</v>
      </c>
      <c r="G40" s="41"/>
      <c r="H40" s="54"/>
      <c r="I40" s="37"/>
    </row>
    <row r="41" spans="2:9" x14ac:dyDescent="0.2">
      <c r="B41" s="9" t="s">
        <v>46</v>
      </c>
      <c r="C41" s="10">
        <v>3647027.6</v>
      </c>
      <c r="D41" s="13">
        <v>3.042144935556186E-5</v>
      </c>
      <c r="E41" s="70">
        <v>6.4548800000000003E-2</v>
      </c>
      <c r="F41" s="12">
        <v>1.9636680501622914E-6</v>
      </c>
      <c r="G41" s="41"/>
      <c r="H41" s="54"/>
      <c r="I41" s="37"/>
    </row>
    <row r="42" spans="2:9" x14ac:dyDescent="0.2">
      <c r="B42" s="9" t="s">
        <v>47</v>
      </c>
      <c r="C42" s="10">
        <v>3155112.3899999997</v>
      </c>
      <c r="D42" s="13">
        <v>2.6318169838772465E-5</v>
      </c>
      <c r="E42" s="70">
        <v>6.4548800000000003E-2</v>
      </c>
      <c r="F42" s="12">
        <v>1.6988062812889561E-6</v>
      </c>
      <c r="G42" s="41"/>
      <c r="H42" s="54"/>
      <c r="I42" s="37"/>
    </row>
    <row r="43" spans="2:9" x14ac:dyDescent="0.2">
      <c r="B43" s="9" t="s">
        <v>45</v>
      </c>
      <c r="C43" s="10">
        <v>3337123.3899999997</v>
      </c>
      <c r="D43" s="13">
        <v>2.783640304837449E-5</v>
      </c>
      <c r="E43" s="70">
        <v>6.4548800000000003E-2</v>
      </c>
      <c r="F43" s="12">
        <v>1.7968064130889153E-6</v>
      </c>
      <c r="G43" s="41"/>
      <c r="H43" s="54"/>
      <c r="I43" s="37"/>
    </row>
    <row r="44" spans="2:9" x14ac:dyDescent="0.2">
      <c r="B44" s="9" t="s">
        <v>49</v>
      </c>
      <c r="C44" s="10">
        <v>6384803.8899999997</v>
      </c>
      <c r="D44" s="13">
        <v>5.3258436592261967E-5</v>
      </c>
      <c r="E44" s="70">
        <v>6.4548800000000003E-2</v>
      </c>
      <c r="F44" s="12">
        <v>3.4377681719065995E-6</v>
      </c>
      <c r="G44" s="41"/>
      <c r="H44" s="54"/>
      <c r="I44" s="37"/>
    </row>
    <row r="45" spans="2:9" x14ac:dyDescent="0.2">
      <c r="B45" s="9" t="s">
        <v>66</v>
      </c>
      <c r="C45" s="10">
        <v>622886999.70000005</v>
      </c>
      <c r="D45" s="13">
        <v>5.195772391635157E-3</v>
      </c>
      <c r="E45" s="70">
        <v>6.4548800000000003E-2</v>
      </c>
      <c r="F45" s="12">
        <v>3.3538087295317945E-4</v>
      </c>
      <c r="G45" s="41"/>
      <c r="H45" s="54"/>
      <c r="I45" s="37"/>
    </row>
    <row r="46" spans="2:9" x14ac:dyDescent="0.2">
      <c r="B46" s="9" t="s">
        <v>67</v>
      </c>
      <c r="C46" s="10">
        <v>412686960.61000001</v>
      </c>
      <c r="D46" s="13">
        <v>3.4424021007951424E-3</v>
      </c>
      <c r="E46" s="70">
        <v>6.4548800000000003E-2</v>
      </c>
      <c r="F46" s="12">
        <v>2.2220292472380549E-4</v>
      </c>
      <c r="G46" s="41"/>
      <c r="H46" s="54"/>
      <c r="I46" s="37"/>
    </row>
    <row r="47" spans="2:9" x14ac:dyDescent="0.2">
      <c r="B47" s="9" t="s">
        <v>68</v>
      </c>
      <c r="C47" s="10">
        <v>411306962.18000001</v>
      </c>
      <c r="D47" s="13">
        <v>3.4308909314393087E-3</v>
      </c>
      <c r="E47" s="70">
        <v>6.4548800000000003E-2</v>
      </c>
      <c r="F47" s="12">
        <v>2.2145989255528966E-4</v>
      </c>
      <c r="G47" s="41"/>
      <c r="H47" s="54"/>
      <c r="I47" s="37"/>
    </row>
    <row r="48" spans="2:9" x14ac:dyDescent="0.2">
      <c r="B48" s="9" t="s">
        <v>69</v>
      </c>
      <c r="C48" s="10">
        <v>523804707.63</v>
      </c>
      <c r="D48" s="13">
        <v>4.3692837381792589E-3</v>
      </c>
      <c r="E48" s="70">
        <v>6.4548800000000003E-2</v>
      </c>
      <c r="F48" s="12">
        <v>2.8203202215898535E-4</v>
      </c>
      <c r="G48" s="41"/>
      <c r="H48" s="54"/>
      <c r="I48" s="37"/>
    </row>
    <row r="49" spans="2:9" x14ac:dyDescent="0.2">
      <c r="B49" s="9" t="s">
        <v>70</v>
      </c>
      <c r="C49" s="10">
        <v>284124207.87</v>
      </c>
      <c r="D49" s="13">
        <v>2.3700040549203233E-3</v>
      </c>
      <c r="E49" s="70">
        <v>6.4548800000000003E-2</v>
      </c>
      <c r="F49" s="12">
        <v>1.5298091774024097E-4</v>
      </c>
      <c r="G49" s="41"/>
      <c r="H49" s="54"/>
      <c r="I49" s="37"/>
    </row>
    <row r="50" spans="2:9" x14ac:dyDescent="0.2">
      <c r="B50" s="9" t="s">
        <v>80</v>
      </c>
      <c r="C50" s="10">
        <v>519275406.13</v>
      </c>
      <c r="D50" s="13">
        <v>4.3315028570588858E-3</v>
      </c>
      <c r="E50" s="70">
        <v>6.3142500000000004E-2</v>
      </c>
      <c r="F50" s="12">
        <v>2.7350191915184074E-4</v>
      </c>
      <c r="G50" s="41"/>
      <c r="H50" s="54"/>
      <c r="I50" s="37"/>
    </row>
    <row r="51" spans="2:9" x14ac:dyDescent="0.2">
      <c r="B51" s="15" t="s">
        <v>27</v>
      </c>
      <c r="C51" s="16">
        <v>87787589030.492844</v>
      </c>
      <c r="D51" s="11"/>
      <c r="E51" s="68"/>
      <c r="F51" s="17"/>
      <c r="G51" s="41"/>
      <c r="H51" s="54"/>
      <c r="I51" s="37"/>
    </row>
    <row r="52" spans="2:9" x14ac:dyDescent="0.2">
      <c r="B52" s="9" t="s">
        <v>5</v>
      </c>
      <c r="C52" s="14">
        <v>12200702.360000001</v>
      </c>
      <c r="D52" s="13">
        <v>1.0177138471532929E-4</v>
      </c>
      <c r="E52" s="68">
        <v>7.0000000000000007E-2</v>
      </c>
      <c r="F52" s="12">
        <v>7.1239969300730511E-6</v>
      </c>
      <c r="G52" s="41"/>
      <c r="H52" s="54"/>
      <c r="I52" s="37"/>
    </row>
    <row r="53" spans="2:9" x14ac:dyDescent="0.2">
      <c r="B53" s="9" t="s">
        <v>6</v>
      </c>
      <c r="C53" s="14">
        <v>430515456</v>
      </c>
      <c r="D53" s="13">
        <v>3.5911173640393126E-3</v>
      </c>
      <c r="E53" s="68">
        <v>9.4999999999999998E-3</v>
      </c>
      <c r="F53" s="12">
        <v>3.4115614958373471E-5</v>
      </c>
      <c r="G53" s="41"/>
      <c r="H53" s="54"/>
      <c r="I53" s="37"/>
    </row>
    <row r="54" spans="2:9" x14ac:dyDescent="0.2">
      <c r="B54" s="9" t="s">
        <v>8</v>
      </c>
      <c r="C54" s="14">
        <v>691484033.12</v>
      </c>
      <c r="D54" s="13">
        <v>5.7679701940670089E-3</v>
      </c>
      <c r="E54" s="68">
        <v>9.4999999999999998E-3</v>
      </c>
      <c r="F54" s="12">
        <v>5.4795716843636581E-5</v>
      </c>
      <c r="G54" s="41"/>
      <c r="H54" s="54"/>
      <c r="I54" s="37"/>
    </row>
    <row r="55" spans="2:9" x14ac:dyDescent="0.2">
      <c r="B55" s="9" t="s">
        <v>7</v>
      </c>
      <c r="C55" s="14">
        <v>29369717.720000003</v>
      </c>
      <c r="D55" s="13">
        <v>2.4498563712710257E-4</v>
      </c>
      <c r="E55" s="68">
        <v>6.8000000000000005E-2</v>
      </c>
      <c r="F55" s="12">
        <v>1.6659023324642975E-5</v>
      </c>
      <c r="G55" s="41"/>
      <c r="H55" s="54"/>
      <c r="I55" s="37"/>
    </row>
    <row r="56" spans="2:9" x14ac:dyDescent="0.2">
      <c r="B56" s="9" t="s">
        <v>9</v>
      </c>
      <c r="C56" s="14">
        <v>395316499.68000001</v>
      </c>
      <c r="D56" s="13">
        <v>3.2975075029410541E-3</v>
      </c>
      <c r="E56" s="68">
        <v>6.93E-2</v>
      </c>
      <c r="F56" s="12">
        <v>2.2851726995381505E-4</v>
      </c>
      <c r="G56" s="41"/>
      <c r="H56" s="54"/>
      <c r="I56" s="37"/>
    </row>
    <row r="57" spans="2:9" x14ac:dyDescent="0.2">
      <c r="B57" s="9" t="s">
        <v>10</v>
      </c>
      <c r="C57" s="14">
        <v>11267191.341600001</v>
      </c>
      <c r="D57" s="13">
        <v>9.3984561777900864E-5</v>
      </c>
      <c r="E57" s="68">
        <v>0.04</v>
      </c>
      <c r="F57" s="12">
        <v>3.7593824711160346E-6</v>
      </c>
      <c r="G57" s="41"/>
      <c r="H57" s="54"/>
      <c r="I57" s="37"/>
    </row>
    <row r="58" spans="2:9" x14ac:dyDescent="0.2">
      <c r="B58" s="9" t="s">
        <v>12</v>
      </c>
      <c r="C58" s="14">
        <v>13394233.971999999</v>
      </c>
      <c r="D58" s="13">
        <v>1.1172715293839403E-4</v>
      </c>
      <c r="E58" s="68">
        <v>0.04</v>
      </c>
      <c r="F58" s="12">
        <v>4.4690861175357615E-6</v>
      </c>
      <c r="G58" s="42"/>
      <c r="H58" s="54"/>
      <c r="I58" s="37"/>
    </row>
    <row r="59" spans="2:9" x14ac:dyDescent="0.2">
      <c r="B59" s="9" t="s">
        <v>11</v>
      </c>
      <c r="C59" s="14">
        <v>255277514.03925687</v>
      </c>
      <c r="D59" s="13">
        <v>2.1293811883844761E-3</v>
      </c>
      <c r="E59" s="68">
        <v>4.87E-2</v>
      </c>
      <c r="F59" s="12">
        <v>1.0370086387432399E-4</v>
      </c>
      <c r="G59" s="41"/>
      <c r="H59" s="54"/>
      <c r="I59" s="37"/>
    </row>
    <row r="60" spans="2:9" x14ac:dyDescent="0.2">
      <c r="B60" s="9" t="s">
        <v>51</v>
      </c>
      <c r="C60" s="14">
        <v>31813000000</v>
      </c>
      <c r="D60" s="13">
        <v>0.26536612126228204</v>
      </c>
      <c r="E60" s="68">
        <v>7.1249999999999994E-2</v>
      </c>
      <c r="F60" s="12">
        <v>1.8907336139937593E-2</v>
      </c>
      <c r="G60" s="41"/>
      <c r="H60" s="54"/>
      <c r="I60" s="37"/>
    </row>
    <row r="61" spans="2:9" x14ac:dyDescent="0.2">
      <c r="B61" s="9" t="s">
        <v>55</v>
      </c>
      <c r="C61" s="14">
        <v>22378800000</v>
      </c>
      <c r="D61" s="13">
        <v>0.18667134047415701</v>
      </c>
      <c r="E61" s="68">
        <v>7.4499999999999997E-2</v>
      </c>
      <c r="F61" s="12">
        <v>1.3907014865324696E-2</v>
      </c>
      <c r="G61" s="41"/>
      <c r="H61" s="54"/>
      <c r="I61" s="37"/>
    </row>
    <row r="62" spans="2:9" x14ac:dyDescent="0.2">
      <c r="B62" s="9" t="s">
        <v>58</v>
      </c>
      <c r="C62" s="14">
        <v>19746000000</v>
      </c>
      <c r="D62" s="13">
        <v>0.16471000630072677</v>
      </c>
      <c r="E62" s="68">
        <v>7.1249999999999994E-2</v>
      </c>
      <c r="F62" s="12">
        <v>1.1735587948926781E-2</v>
      </c>
      <c r="G62" s="41"/>
      <c r="H62" s="54"/>
      <c r="I62" s="37"/>
    </row>
    <row r="63" spans="2:9" x14ac:dyDescent="0.2">
      <c r="B63" s="9" t="s">
        <v>54</v>
      </c>
      <c r="C63" s="14">
        <v>11929875000</v>
      </c>
      <c r="D63" s="13">
        <v>9.9512295473355758E-2</v>
      </c>
      <c r="E63" s="68">
        <v>7.1249999999999994E-2</v>
      </c>
      <c r="F63" s="12">
        <v>7.0902510524765974E-3</v>
      </c>
      <c r="G63" s="41"/>
      <c r="H63" s="54"/>
      <c r="I63" s="37"/>
    </row>
    <row r="64" spans="2:9" x14ac:dyDescent="0.2">
      <c r="B64" s="9" t="s">
        <v>62</v>
      </c>
      <c r="C64" s="14">
        <v>81088682.260000005</v>
      </c>
      <c r="D64" s="13">
        <v>6.7639609875226538E-4</v>
      </c>
      <c r="E64" s="68">
        <v>0</v>
      </c>
      <c r="F64" s="12">
        <v>0</v>
      </c>
      <c r="G64" s="41"/>
      <c r="H64" s="54"/>
      <c r="I64" s="37"/>
    </row>
    <row r="65" spans="2:9" x14ac:dyDescent="0.2">
      <c r="B65" s="15" t="s">
        <v>28</v>
      </c>
      <c r="C65" s="16">
        <v>8522197810.4789391</v>
      </c>
      <c r="D65" s="13"/>
      <c r="E65" s="68"/>
      <c r="F65" s="17"/>
      <c r="G65" s="41"/>
      <c r="H65" s="54"/>
      <c r="I65" s="37"/>
    </row>
    <row r="66" spans="2:9" ht="13.5" customHeight="1" x14ac:dyDescent="0.2">
      <c r="B66" s="9" t="s">
        <v>14</v>
      </c>
      <c r="C66" s="14">
        <v>80133431.912339106</v>
      </c>
      <c r="D66" s="13">
        <v>6.6842793857896452E-4</v>
      </c>
      <c r="E66" s="70">
        <v>5.3900000000000003E-2</v>
      </c>
      <c r="F66" s="12">
        <v>3.602826588940619E-5</v>
      </c>
      <c r="G66" s="41"/>
      <c r="H66" s="54"/>
      <c r="I66" s="37"/>
    </row>
    <row r="67" spans="2:9" ht="13.5" customHeight="1" x14ac:dyDescent="0.2">
      <c r="B67" s="9" t="s">
        <v>15</v>
      </c>
      <c r="C67" s="14">
        <v>1474208950.358</v>
      </c>
      <c r="D67" s="13">
        <v>1.2297020434622405E-2</v>
      </c>
      <c r="E67" s="70">
        <v>5.3900000000000003E-2</v>
      </c>
      <c r="F67" s="12">
        <v>6.6280940142614763E-4</v>
      </c>
      <c r="G67" s="41"/>
      <c r="H67" s="54"/>
      <c r="I67" s="37"/>
    </row>
    <row r="68" spans="2:9" ht="13.5" customHeight="1" x14ac:dyDescent="0.2">
      <c r="B68" s="9" t="s">
        <v>16</v>
      </c>
      <c r="C68" s="14">
        <v>65530997.200515263</v>
      </c>
      <c r="D68" s="13">
        <v>5.4662265581838232E-4</v>
      </c>
      <c r="E68" s="70">
        <v>5.3900000000000003E-2</v>
      </c>
      <c r="F68" s="12">
        <v>2.9462961148610808E-5</v>
      </c>
      <c r="G68" s="41"/>
      <c r="H68" s="54"/>
      <c r="I68" s="37"/>
    </row>
    <row r="69" spans="2:9" x14ac:dyDescent="0.2">
      <c r="B69" s="9" t="s">
        <v>17</v>
      </c>
      <c r="C69" s="14">
        <v>218092708.2029874</v>
      </c>
      <c r="D69" s="13">
        <v>1.8192064895298603E-3</v>
      </c>
      <c r="E69" s="70">
        <v>3.3599999999999998E-2</v>
      </c>
      <c r="F69" s="12">
        <v>6.1125338048203303E-5</v>
      </c>
      <c r="G69" s="41"/>
      <c r="H69" s="54"/>
      <c r="I69" s="37"/>
    </row>
    <row r="70" spans="2:9" ht="12.75" customHeight="1" x14ac:dyDescent="0.2">
      <c r="B70" s="9" t="s">
        <v>18</v>
      </c>
      <c r="C70" s="14">
        <v>4702271608.7824001</v>
      </c>
      <c r="D70" s="13">
        <v>3.9223700309443825E-2</v>
      </c>
      <c r="E70" s="70">
        <v>4.7732999999999998E-2</v>
      </c>
      <c r="F70" s="12">
        <v>1.8722648868706819E-3</v>
      </c>
      <c r="G70" s="41"/>
      <c r="H70" s="54"/>
      <c r="I70" s="37"/>
    </row>
    <row r="71" spans="2:9" ht="14.25" customHeight="1" x14ac:dyDescent="0.2">
      <c r="B71" s="9" t="s">
        <v>50</v>
      </c>
      <c r="C71" s="14">
        <v>528095818.83537161</v>
      </c>
      <c r="D71" s="13">
        <v>4.4050777700679394E-3</v>
      </c>
      <c r="E71" s="70">
        <v>3.77E-4</v>
      </c>
      <c r="F71" s="12">
        <v>1.6607143193156132E-6</v>
      </c>
      <c r="G71" s="41"/>
      <c r="H71" s="54"/>
      <c r="I71" s="37"/>
    </row>
    <row r="72" spans="2:9" x14ac:dyDescent="0.2">
      <c r="B72" s="9" t="s">
        <v>19</v>
      </c>
      <c r="C72" s="14">
        <v>8000188.7343231831</v>
      </c>
      <c r="D72" s="13">
        <v>6.6733066790103057E-5</v>
      </c>
      <c r="E72" s="70">
        <v>3.9100000000000003E-2</v>
      </c>
      <c r="F72" s="12">
        <v>2.6092629114930299E-6</v>
      </c>
      <c r="G72" s="41"/>
      <c r="H72" s="54"/>
      <c r="I72" s="37"/>
    </row>
    <row r="73" spans="2:9" x14ac:dyDescent="0.2">
      <c r="B73" s="9" t="s">
        <v>21</v>
      </c>
      <c r="C73" s="14">
        <v>11059447.709716586</v>
      </c>
      <c r="D73" s="13">
        <v>9.2251681451938479E-5</v>
      </c>
      <c r="E73" s="70">
        <v>2.58E-2</v>
      </c>
      <c r="F73" s="12">
        <v>2.3800933814600129E-6</v>
      </c>
      <c r="G73" s="41"/>
      <c r="H73" s="54"/>
      <c r="I73" s="37"/>
    </row>
    <row r="74" spans="2:9" x14ac:dyDescent="0.2">
      <c r="B74" s="9" t="s">
        <v>20</v>
      </c>
      <c r="C74" s="14">
        <v>1434804658.7432857</v>
      </c>
      <c r="D74" s="13">
        <v>1.1968332035952533E-2</v>
      </c>
      <c r="E74" s="70">
        <v>3.1099999999999999E-2</v>
      </c>
      <c r="F74" s="34">
        <v>3.7221512631812373E-4</v>
      </c>
      <c r="H74" s="54"/>
      <c r="I74" s="37"/>
    </row>
    <row r="75" spans="2:9" ht="13.5" thickBot="1" x14ac:dyDescent="0.25">
      <c r="B75" s="15" t="s">
        <v>33</v>
      </c>
      <c r="C75" s="35">
        <v>0</v>
      </c>
      <c r="D75" s="13"/>
      <c r="E75" s="53"/>
      <c r="F75" s="12"/>
      <c r="H75" s="54"/>
      <c r="I75" s="37"/>
    </row>
    <row r="76" spans="2:9" ht="13.5" customHeight="1" thickTop="1" thickBot="1" x14ac:dyDescent="0.25">
      <c r="B76" s="3" t="s">
        <v>13</v>
      </c>
      <c r="C76" s="19">
        <v>119883426899.686</v>
      </c>
      <c r="D76" s="58">
        <v>1.0000000000000002</v>
      </c>
      <c r="E76" s="20"/>
      <c r="F76" s="40"/>
      <c r="I76" s="37"/>
    </row>
    <row r="77" spans="2:9" ht="15.75" thickTop="1" x14ac:dyDescent="0.2">
      <c r="B77" s="21" t="s">
        <v>32</v>
      </c>
      <c r="C77" s="22"/>
      <c r="D77" s="23"/>
      <c r="E77" s="24"/>
      <c r="F77" s="25"/>
      <c r="G77" s="41"/>
      <c r="I77" s="37"/>
    </row>
    <row r="78" spans="2:9" ht="15" x14ac:dyDescent="0.2">
      <c r="B78" s="21" t="s">
        <v>34</v>
      </c>
      <c r="C78" s="44"/>
      <c r="D78" s="45"/>
      <c r="E78" s="46"/>
      <c r="F78" s="36"/>
      <c r="G78" s="41"/>
      <c r="I78" s="37"/>
    </row>
    <row r="79" spans="2:9" ht="15" x14ac:dyDescent="0.2">
      <c r="B79" s="21"/>
      <c r="C79" s="44"/>
      <c r="D79" s="45"/>
      <c r="E79" s="46"/>
      <c r="F79" s="36"/>
      <c r="I79" s="37"/>
    </row>
    <row r="80" spans="2:9" ht="13.5" customHeight="1" thickBot="1" x14ac:dyDescent="0.25">
      <c r="B80" s="2"/>
      <c r="C80" s="47"/>
      <c r="D80" s="48"/>
      <c r="E80" s="49"/>
      <c r="F80" s="2"/>
      <c r="I80" s="37"/>
    </row>
    <row r="81" spans="2:9" ht="13.5" customHeight="1" thickTop="1" x14ac:dyDescent="0.2">
      <c r="B81" s="3" t="s">
        <v>23</v>
      </c>
      <c r="C81" s="26" t="s">
        <v>0</v>
      </c>
      <c r="D81" s="4" t="s">
        <v>22</v>
      </c>
      <c r="I81" s="37"/>
    </row>
    <row r="82" spans="2:9" x14ac:dyDescent="0.2">
      <c r="B82" s="9" t="s">
        <v>24</v>
      </c>
      <c r="C82" s="27">
        <f>+C9</f>
        <v>4392150646.3383846</v>
      </c>
      <c r="D82" s="29">
        <f t="shared" ref="D82:D90" si="0">+C82/$C$91</f>
        <v>3.6636845975495616E-2</v>
      </c>
      <c r="F82" s="64"/>
      <c r="I82" s="37"/>
    </row>
    <row r="83" spans="2:9" x14ac:dyDescent="0.2">
      <c r="B83" s="9" t="s">
        <v>25</v>
      </c>
      <c r="C83" s="27">
        <f>+C17</f>
        <v>920525.499615415</v>
      </c>
      <c r="D83" s="29">
        <f t="shared" si="0"/>
        <v>7.6785050562967012E-6</v>
      </c>
      <c r="F83" s="37"/>
      <c r="I83" s="37"/>
    </row>
    <row r="84" spans="2:9" x14ac:dyDescent="0.2">
      <c r="B84" s="9" t="s">
        <v>61</v>
      </c>
      <c r="C84" s="27">
        <f>+C19</f>
        <v>15314120000</v>
      </c>
      <c r="D84" s="29">
        <f t="shared" si="0"/>
        <v>0.12774176044211918</v>
      </c>
      <c r="F84" s="37"/>
      <c r="I84" s="37"/>
    </row>
    <row r="85" spans="2:9" x14ac:dyDescent="0.2">
      <c r="B85" s="9" t="s">
        <v>78</v>
      </c>
      <c r="C85" s="27">
        <f>C25</f>
        <v>623270770.29641902</v>
      </c>
      <c r="D85" s="29">
        <f t="shared" si="0"/>
        <v>5.1989735897185248E-3</v>
      </c>
      <c r="F85" s="37"/>
      <c r="I85" s="37"/>
    </row>
    <row r="86" spans="2:9" x14ac:dyDescent="0.2">
      <c r="B86" s="9" t="s">
        <v>79</v>
      </c>
      <c r="C86" s="27">
        <f>C30</f>
        <v>415658012.28981394</v>
      </c>
      <c r="D86" s="29">
        <f t="shared" si="0"/>
        <v>3.4671849398968304E-3</v>
      </c>
      <c r="F86" s="37"/>
      <c r="I86" s="37"/>
    </row>
    <row r="87" spans="2:9" x14ac:dyDescent="0.2">
      <c r="B87" s="9" t="s">
        <v>26</v>
      </c>
      <c r="C87" s="27">
        <f>+C33</f>
        <v>2827520104.29</v>
      </c>
      <c r="D87" s="29">
        <f t="shared" si="0"/>
        <v>2.3585579570193329E-2</v>
      </c>
      <c r="F87" s="37"/>
      <c r="I87" s="37"/>
    </row>
    <row r="88" spans="2:9" x14ac:dyDescent="0.2">
      <c r="B88" s="9" t="s">
        <v>27</v>
      </c>
      <c r="C88" s="27">
        <f>+C51</f>
        <v>87787589030.492844</v>
      </c>
      <c r="D88" s="29">
        <f t="shared" si="0"/>
        <v>0.73227460459526428</v>
      </c>
      <c r="F88" s="37"/>
      <c r="I88" s="37"/>
    </row>
    <row r="89" spans="2:9" x14ac:dyDescent="0.2">
      <c r="B89" s="9" t="s">
        <v>28</v>
      </c>
      <c r="C89" s="27">
        <f>+C65</f>
        <v>8522197810.4789391</v>
      </c>
      <c r="D89" s="29">
        <f t="shared" si="0"/>
        <v>7.1087372382255945E-2</v>
      </c>
      <c r="F89" s="37"/>
      <c r="I89" s="37"/>
    </row>
    <row r="90" spans="2:9" ht="13.5" customHeight="1" thickBot="1" x14ac:dyDescent="0.25">
      <c r="B90" s="9" t="s">
        <v>33</v>
      </c>
      <c r="C90" s="27">
        <f>+C75</f>
        <v>0</v>
      </c>
      <c r="D90" s="29">
        <f t="shared" si="0"/>
        <v>0</v>
      </c>
      <c r="F90" s="37"/>
    </row>
    <row r="91" spans="2:9" ht="16.5" thickTop="1" thickBot="1" x14ac:dyDescent="0.25">
      <c r="B91" s="3" t="s">
        <v>13</v>
      </c>
      <c r="C91" s="19">
        <f>SUM(C82:C90)</f>
        <v>119883426899.68602</v>
      </c>
      <c r="D91" s="58">
        <f>SUM(D82:D90)</f>
        <v>1</v>
      </c>
      <c r="E91" s="59"/>
    </row>
    <row r="92" spans="2:9" ht="14.25" thickTop="1" thickBot="1" x14ac:dyDescent="0.25">
      <c r="B92" s="31"/>
      <c r="C92" s="31"/>
      <c r="D92" s="38"/>
      <c r="E92" s="60"/>
    </row>
    <row r="93" spans="2:9" ht="13.5" thickTop="1" x14ac:dyDescent="0.2">
      <c r="B93" s="56" t="s">
        <v>29</v>
      </c>
      <c r="C93" s="32">
        <f>+C82+C88+C90+C84+C85+C86</f>
        <v>108532788459.41745</v>
      </c>
      <c r="D93" s="28">
        <f>+C93/C95</f>
        <v>0.90531936954249437</v>
      </c>
      <c r="E93" s="60"/>
      <c r="F93" s="55"/>
    </row>
    <row r="94" spans="2:9" ht="13.5" thickBot="1" x14ac:dyDescent="0.25">
      <c r="B94" s="57" t="s">
        <v>30</v>
      </c>
      <c r="C94" s="33">
        <f>+C83+C87+C89</f>
        <v>11350638440.268555</v>
      </c>
      <c r="D94" s="30">
        <f>+C94/C95</f>
        <v>9.4680630457505577E-2</v>
      </c>
      <c r="E94" s="60"/>
      <c r="F94" s="55"/>
    </row>
    <row r="95" spans="2:9" ht="16.5" thickTop="1" thickBot="1" x14ac:dyDescent="0.25">
      <c r="B95" s="3" t="s">
        <v>13</v>
      </c>
      <c r="C95" s="19">
        <f>+C93+C94</f>
        <v>119883426899.686</v>
      </c>
      <c r="D95" s="58">
        <f>+D93+D94</f>
        <v>1</v>
      </c>
      <c r="E95" s="61"/>
    </row>
    <row r="96" spans="2:9" ht="13.5" thickTop="1" x14ac:dyDescent="0.2"/>
    <row r="97" spans="2:3" ht="13.5" customHeight="1" x14ac:dyDescent="0.3">
      <c r="B97" s="39"/>
      <c r="C97" s="50"/>
    </row>
    <row r="98" spans="2:3" ht="13.5" customHeight="1" x14ac:dyDescent="0.3">
      <c r="B98" s="43"/>
      <c r="C98" s="51"/>
    </row>
    <row r="99" spans="2:3" ht="15" x14ac:dyDescent="0.3">
      <c r="B99" s="39"/>
      <c r="C99" s="50"/>
    </row>
    <row r="100" spans="2:3" ht="15" x14ac:dyDescent="0.3">
      <c r="B100" s="39"/>
      <c r="C100" s="51"/>
    </row>
    <row r="101" spans="2:3" ht="15" x14ac:dyDescent="0.3">
      <c r="B101" s="39"/>
      <c r="C101" s="51"/>
    </row>
    <row r="102" spans="2:3" x14ac:dyDescent="0.2">
      <c r="B102" s="52"/>
      <c r="C102" s="52"/>
    </row>
  </sheetData>
  <mergeCells count="1">
    <mergeCell ref="B6:F6"/>
  </mergeCells>
  <phoneticPr fontId="0" type="noConversion"/>
  <printOptions horizontalCentered="1"/>
  <pageMargins left="0.70866141732283472" right="0.74803149606299213" top="0.98425196850393704" bottom="0.70866141732283472" header="0" footer="0"/>
  <pageSetup paperSize="9" scale="72" orientation="portrait" r:id="rId1"/>
  <headerFooter alignWithMargins="0"/>
  <rowBreaks count="1" manualBreakCount="1"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Tasa - Entidad Acreedora</vt:lpstr>
      <vt:lpstr>'Tasa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Ana Lucia Luque</cp:lastModifiedBy>
  <cp:lastPrinted>2017-06-07T14:50:25Z</cp:lastPrinted>
  <dcterms:created xsi:type="dcterms:W3CDTF">2011-05-10T16:36:08Z</dcterms:created>
  <dcterms:modified xsi:type="dcterms:W3CDTF">2019-10-08T18:27:51Z</dcterms:modified>
</cp:coreProperties>
</file>