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R:\Finanzas Publicas\1. Base\Informes Deuda Web\2022\Anexo Web para enviar\Página Web\OCTUBRE\"/>
    </mc:Choice>
  </mc:AlternateContent>
  <bookViews>
    <workbookView xWindow="0" yWindow="0" windowWidth="20490" windowHeight="7020"/>
  </bookViews>
  <sheets>
    <sheet name="Servicios Pagados" sheetId="4" r:id="rId1"/>
  </sheets>
  <definedNames>
    <definedName name="\a" localSheetId="0">#REF!</definedName>
    <definedName name="\a">#REF!</definedName>
    <definedName name="\b" localSheetId="0">#REF!</definedName>
    <definedName name="\b">#REF!</definedName>
    <definedName name="\c" localSheetId="0">#REF!</definedName>
    <definedName name="\c">#REF!</definedName>
    <definedName name="\d" localSheetId="0">#REF!</definedName>
    <definedName name="\d">#REF!</definedName>
    <definedName name="\e" localSheetId="0">#REF!</definedName>
    <definedName name="\e">#REF!</definedName>
    <definedName name="\f" localSheetId="0">#REF!</definedName>
    <definedName name="\f">#REF!</definedName>
    <definedName name="\g" localSheetId="0">#REF!</definedName>
    <definedName name="\g">#REF!</definedName>
    <definedName name="\h" localSheetId="0">#REF!</definedName>
    <definedName name="\h">#REF!</definedName>
    <definedName name="\j" localSheetId="0">#REF!</definedName>
    <definedName name="\j">#REF!</definedName>
    <definedName name="\k" localSheetId="0">#REF!</definedName>
    <definedName name="\k">#REF!</definedName>
    <definedName name="\l" localSheetId="0">#REF!</definedName>
    <definedName name="\l">#REF!</definedName>
    <definedName name="\m" localSheetId="0">#REF!</definedName>
    <definedName name="\m">#REF!</definedName>
    <definedName name="\n" localSheetId="0">#REF!</definedName>
    <definedName name="\n">#REF!</definedName>
    <definedName name="\p" localSheetId="0">#REF!</definedName>
    <definedName name="\p">#REF!</definedName>
    <definedName name="\q" localSheetId="0">#REF!</definedName>
    <definedName name="\q">#REF!</definedName>
    <definedName name="\r" localSheetId="0">#REF!</definedName>
    <definedName name="\r">#REF!</definedName>
    <definedName name="\s" localSheetId="0">#REF!</definedName>
    <definedName name="\s">#REF!</definedName>
    <definedName name="\t" localSheetId="0">#REF!</definedName>
    <definedName name="\t">#REF!</definedName>
    <definedName name="\u" localSheetId="0">#REF!</definedName>
    <definedName name="\u">#REF!</definedName>
    <definedName name="\v" localSheetId="0">#REF!</definedName>
    <definedName name="\v">#REF!</definedName>
    <definedName name="\w" localSheetId="0">#REF!</definedName>
    <definedName name="\w">#REF!</definedName>
    <definedName name="\x" localSheetId="0">#REF!</definedName>
    <definedName name="\x">#REF!</definedName>
    <definedName name="\y" localSheetId="0">#REF!</definedName>
    <definedName name="\y">#REF!</definedName>
    <definedName name="\z" localSheetId="0">#REF!</definedName>
    <definedName name="\z">#REF!</definedName>
    <definedName name="_F" localSheetId="0">#REF!</definedName>
    <definedName name="_F">#REF!</definedName>
    <definedName name="_Order1" hidden="1">255</definedName>
    <definedName name="_Order2" hidden="1">255</definedName>
    <definedName name="_R" localSheetId="0">#REF!</definedName>
    <definedName name="_R">#REF!</definedName>
    <definedName name="_RML179" localSheetId="0">#REF!</definedName>
    <definedName name="_RML179">#REF!</definedName>
    <definedName name="_RML59" localSheetId="0">#REF!</definedName>
    <definedName name="_RML59">#REF!</definedName>
    <definedName name="_RML89" localSheetId="0">#REF!</definedName>
    <definedName name="_RML89">#REF!</definedName>
    <definedName name="_TE30" localSheetId="0">#REF!</definedName>
    <definedName name="_TE30">#REF!</definedName>
    <definedName name="_TE59" localSheetId="0">#REF!</definedName>
    <definedName name="_TE59">#REF!</definedName>
    <definedName name="_TE60" localSheetId="0">#REF!</definedName>
    <definedName name="_TE60">#REF!</definedName>
    <definedName name="A" localSheetId="0">#REF!</definedName>
    <definedName name="A">#REF!</definedName>
    <definedName name="_xlnm.Print_Area" localSheetId="0">'Servicios Pagados'!$B$1:$AX$131</definedName>
    <definedName name="B" localSheetId="0">#REF!</definedName>
    <definedName name="B">#REF!</definedName>
    <definedName name="BONOSEEUU" localSheetId="0">#REF!</definedName>
    <definedName name="BONOSEEUU">#REF!</definedName>
    <definedName name="BORRAR" localSheetId="0">#REF!</definedName>
    <definedName name="BORRAR">#REF!</definedName>
    <definedName name="C_" localSheetId="0">#REF!</definedName>
    <definedName name="C_">#REF!</definedName>
    <definedName name="CGD" localSheetId="0">#REF!</definedName>
    <definedName name="CGD">#REF!</definedName>
    <definedName name="_xlnm.Criteria">#REF!</definedName>
    <definedName name="D" localSheetId="0">#REF!</definedName>
    <definedName name="D">#REF!</definedName>
    <definedName name="devanual">#REF!</definedName>
    <definedName name="E" localSheetId="0">#REF!</definedName>
    <definedName name="E">#REF!</definedName>
    <definedName name="Franco">#REF!</definedName>
    <definedName name="FRB" localSheetId="0">#REF!</definedName>
    <definedName name="FRB">#REF!</definedName>
    <definedName name="G" localSheetId="0">#REF!</definedName>
    <definedName name="G">#REF!</definedName>
    <definedName name="GALICIA_3">#REF!</definedName>
    <definedName name="GALICIA_4">#REF!</definedName>
    <definedName name="H" localSheetId="0">#REF!</definedName>
    <definedName name="H">#REF!</definedName>
    <definedName name="HOJA_3">#REF!</definedName>
    <definedName name="HOJA_4">#REF!</definedName>
    <definedName name="HOJA_5">#REF!</definedName>
    <definedName name="HOJA_6">#REF!</definedName>
    <definedName name="hoja1">#REF!</definedName>
    <definedName name="hyrg">#REF!</definedName>
    <definedName name="I" localSheetId="0">#REF!</definedName>
    <definedName name="I">#REF!</definedName>
    <definedName name="IMPRIMIR" localSheetId="0">#REF!</definedName>
    <definedName name="IMPRIMIR">#REF!</definedName>
    <definedName name="INDICE">#REF!</definedName>
    <definedName name="INDICE_2">#REF!</definedName>
    <definedName name="INDICES">#REF!</definedName>
    <definedName name="J" localSheetId="0">#REF!</definedName>
    <definedName name="J">#REF!</definedName>
    <definedName name="K" localSheetId="0">#REF!</definedName>
    <definedName name="K">#REF!</definedName>
    <definedName name="L_" localSheetId="0">#REF!</definedName>
    <definedName name="L_">#REF!</definedName>
    <definedName name="LIBOR" localSheetId="0">#REF!</definedName>
    <definedName name="LIBOR">#REF!</definedName>
    <definedName name="LIBOR180" localSheetId="0">#REF!</definedName>
    <definedName name="LIBOR180">#REF!</definedName>
    <definedName name="LIBOR30" localSheetId="0">#REF!</definedName>
    <definedName name="LIBOR30">#REF!</definedName>
    <definedName name="LIBOR360" localSheetId="0">#REF!</definedName>
    <definedName name="LIBOR360">#REF!</definedName>
    <definedName name="M" localSheetId="0">#REF!</definedName>
    <definedName name="M">#REF!</definedName>
    <definedName name="monto">#REF!</definedName>
    <definedName name="N" localSheetId="0">#REF!</definedName>
    <definedName name="N">#REF!</definedName>
    <definedName name="O" localSheetId="0">#REF!</definedName>
    <definedName name="O">#REF!</definedName>
    <definedName name="P" localSheetId="0">#REF!</definedName>
    <definedName name="P">#REF!</definedName>
    <definedName name="Q" localSheetId="0">#REF!</definedName>
    <definedName name="Q">#REF!</definedName>
    <definedName name="RML" localSheetId="0">#REF!</definedName>
    <definedName name="RML">#REF!</definedName>
    <definedName name="S" localSheetId="0">#REF!</definedName>
    <definedName name="S">#REF!</definedName>
    <definedName name="SCCGLD_CER">#REF!</definedName>
    <definedName name="SGHOJA1">#REF!</definedName>
    <definedName name="SGHOJA2">#REF!</definedName>
    <definedName name="T" localSheetId="0">#REF!</definedName>
    <definedName name="T">#REF!</definedName>
    <definedName name="tabla">#REF!</definedName>
    <definedName name="tasa">#REF!</definedName>
    <definedName name="tasainversion">#REF!</definedName>
    <definedName name="tc">#REF!</definedName>
    <definedName name="tc2011.">#REF!</definedName>
    <definedName name="tc2012.">#REF!</definedName>
    <definedName name="tc2013.">#REF!</definedName>
    <definedName name="tc2014.">#REF!</definedName>
    <definedName name="tc2015.">#REF!</definedName>
    <definedName name="tc216.">#REF!</definedName>
    <definedName name="tc217.">#REF!</definedName>
    <definedName name="ted">#REF!</definedName>
    <definedName name="TETP" localSheetId="0">#REF!</definedName>
    <definedName name="TETP">#REF!</definedName>
    <definedName name="_xlnm.Print_Titles" localSheetId="0">'Servicios Pagados'!$D:$D</definedName>
    <definedName name="TNT" localSheetId="0">#REF!</definedName>
    <definedName name="TNT">#REF!</definedName>
    <definedName name="TRRML" localSheetId="0">#REF!</definedName>
    <definedName name="TRRML">#REF!</definedName>
    <definedName name="U" localSheetId="0">#REF!</definedName>
    <definedName name="U">#REF!</definedName>
    <definedName name="V" localSheetId="0">#REF!</definedName>
    <definedName name="V">#REF!</definedName>
    <definedName name="valuevx">42.314159</definedName>
    <definedName name="W" localSheetId="0">#REF!</definedName>
    <definedName name="W">#REF!</definedName>
    <definedName name="X" localSheetId="0">#REF!</definedName>
    <definedName name="X">#REF!</definedName>
    <definedName name="Y" localSheetId="0">#REF!</definedName>
    <definedName name="Y">#REF!</definedName>
    <definedName name="Z" localSheetId="0">#REF!</definedName>
    <definedName name="Z">#REF!</definedName>
    <definedName name="Z_EDEF2A93_2952_11D7_8BE3_0050BA84BE19_.wvu.Cols" localSheetId="0" hidden="1">'Servicios Pagados'!#REF!,'Servicios Pagados'!#REF!,'Servicios Pagados'!#REF!,'Servicios Pagados'!#REF!,'Servicios Pagados'!#REF!,'Servicios Pagados'!#REF!,'Servicios Pagados'!#REF!,'Servicios Pagados'!#REF!,'Servicios Pagados'!#REF!,'Servicios Pagados'!#REF!,'Servicios Pagados'!#REF!,'Servicios Pagados'!#REF!,'Servicios Pagados'!#REF!</definedName>
    <definedName name="Z_EDEF2A93_2952_11D7_8BE3_0050BA84BE19_.wvu.PrintArea" localSheetId="0" hidden="1">'Servicios Pagados'!$D$1:$D$128</definedName>
    <definedName name="Z_EDEF2A93_2952_11D7_8BE3_0050BA84BE19_.wvu.PrintTitles" localSheetId="0" hidden="1">'Servicios Pagados'!$D:$D</definedName>
    <definedName name="Z_EDEF2A93_2952_11D7_8BE3_0050BA84BE19_.wvu.Rows" localSheetId="0" hidden="1">'Servicios Pagados'!#REF!,'Servicios Pagados'!$9:$54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L127" i="4" l="1"/>
  <c r="AW127" i="4"/>
  <c r="AV127" i="4" l="1"/>
  <c r="AK127" i="4"/>
  <c r="AJ127" i="4" l="1"/>
  <c r="AU127" i="4"/>
  <c r="AI127" i="4" l="1"/>
  <c r="AT127" i="4"/>
  <c r="AS127" i="4" l="1"/>
  <c r="AH127" i="4"/>
  <c r="AR127" i="4" l="1"/>
  <c r="AG127" i="4"/>
  <c r="AQ127" i="4" l="1"/>
  <c r="AF127" i="4"/>
  <c r="AP127" i="4" l="1"/>
  <c r="AE127" i="4"/>
  <c r="AO127" i="4" l="1"/>
  <c r="AD127" i="4"/>
  <c r="AN127" i="4" l="1"/>
  <c r="AC127" i="4" l="1"/>
  <c r="AX127" i="4"/>
  <c r="AM127" i="4"/>
  <c r="AB127" i="4" l="1"/>
  <c r="AA127" i="4"/>
  <c r="Z127" i="4" l="1"/>
  <c r="Y127" i="4"/>
  <c r="W127" i="4" l="1"/>
  <c r="O60" i="4" l="1"/>
  <c r="V127" i="4" l="1"/>
  <c r="U127" i="4"/>
  <c r="X127" i="4" l="1"/>
  <c r="T127" i="4" l="1"/>
  <c r="S127" i="4"/>
  <c r="R121" i="4" l="1"/>
  <c r="R110" i="4"/>
  <c r="R97" i="4"/>
  <c r="R60" i="4"/>
  <c r="R50" i="4"/>
  <c r="R46" i="4"/>
  <c r="R25" i="4"/>
  <c r="R22" i="4"/>
  <c r="R16" i="4"/>
  <c r="R11" i="4"/>
  <c r="Q121" i="4"/>
  <c r="Q110" i="4"/>
  <c r="Q97" i="4"/>
  <c r="Q60" i="4"/>
  <c r="Q50" i="4"/>
  <c r="Q46" i="4"/>
  <c r="Q25" i="4"/>
  <c r="Q22" i="4"/>
  <c r="Q16" i="4"/>
  <c r="Q11" i="4"/>
  <c r="Q9" i="4" l="1"/>
  <c r="Q58" i="4" l="1"/>
  <c r="Q127" i="4" s="1"/>
  <c r="R58" i="4" l="1"/>
  <c r="R9" i="4"/>
  <c r="R127" i="4" l="1"/>
  <c r="O25" i="4"/>
  <c r="P11" i="4"/>
  <c r="O11" i="4"/>
  <c r="P121" i="4"/>
  <c r="O121" i="4"/>
  <c r="M121" i="4"/>
  <c r="E11" i="4"/>
  <c r="F11" i="4"/>
  <c r="G11" i="4"/>
  <c r="H11" i="4"/>
  <c r="I11" i="4"/>
  <c r="J11" i="4"/>
  <c r="K11" i="4"/>
  <c r="L11" i="4"/>
  <c r="M11" i="4"/>
  <c r="N11" i="4"/>
  <c r="E16" i="4"/>
  <c r="F16" i="4"/>
  <c r="G16" i="4"/>
  <c r="H16" i="4"/>
  <c r="I16" i="4"/>
  <c r="J16" i="4"/>
  <c r="K16" i="4"/>
  <c r="L16" i="4"/>
  <c r="M16" i="4"/>
  <c r="N16" i="4"/>
  <c r="O16" i="4"/>
  <c r="P16" i="4"/>
  <c r="E22" i="4"/>
  <c r="F22" i="4"/>
  <c r="G22" i="4"/>
  <c r="H22" i="4"/>
  <c r="I22" i="4"/>
  <c r="J22" i="4"/>
  <c r="K22" i="4"/>
  <c r="L22" i="4"/>
  <c r="M22" i="4"/>
  <c r="N22" i="4"/>
  <c r="O22" i="4"/>
  <c r="P22" i="4"/>
  <c r="E25" i="4"/>
  <c r="F25" i="4"/>
  <c r="G25" i="4"/>
  <c r="H25" i="4"/>
  <c r="I25" i="4"/>
  <c r="J25" i="4"/>
  <c r="K25" i="4"/>
  <c r="L25" i="4"/>
  <c r="M25" i="4"/>
  <c r="N25" i="4"/>
  <c r="P25" i="4"/>
  <c r="E46" i="4"/>
  <c r="F46" i="4"/>
  <c r="G46" i="4"/>
  <c r="H46" i="4"/>
  <c r="I46" i="4"/>
  <c r="J46" i="4"/>
  <c r="K46" i="4"/>
  <c r="L46" i="4"/>
  <c r="M46" i="4"/>
  <c r="N46" i="4"/>
  <c r="O46" i="4"/>
  <c r="P46" i="4"/>
  <c r="E50" i="4"/>
  <c r="F50" i="4"/>
  <c r="G50" i="4"/>
  <c r="H50" i="4"/>
  <c r="I50" i="4"/>
  <c r="J50" i="4"/>
  <c r="K50" i="4"/>
  <c r="L50" i="4"/>
  <c r="M50" i="4"/>
  <c r="N50" i="4"/>
  <c r="O50" i="4"/>
  <c r="P50" i="4"/>
  <c r="E60" i="4"/>
  <c r="F60" i="4"/>
  <c r="G60" i="4"/>
  <c r="H60" i="4"/>
  <c r="I60" i="4"/>
  <c r="J60" i="4"/>
  <c r="K60" i="4"/>
  <c r="L60" i="4"/>
  <c r="M60" i="4"/>
  <c r="N60" i="4"/>
  <c r="P60" i="4"/>
  <c r="E97" i="4"/>
  <c r="F97" i="4"/>
  <c r="G97" i="4"/>
  <c r="H97" i="4"/>
  <c r="I97" i="4"/>
  <c r="J97" i="4"/>
  <c r="K97" i="4"/>
  <c r="L97" i="4"/>
  <c r="M97" i="4"/>
  <c r="N97" i="4"/>
  <c r="O97" i="4"/>
  <c r="P97" i="4"/>
  <c r="E110" i="4"/>
  <c r="F110" i="4"/>
  <c r="G110" i="4"/>
  <c r="H110" i="4"/>
  <c r="I110" i="4"/>
  <c r="J110" i="4"/>
  <c r="K110" i="4"/>
  <c r="L110" i="4"/>
  <c r="M110" i="4"/>
  <c r="N110" i="4"/>
  <c r="O110" i="4"/>
  <c r="P110" i="4"/>
  <c r="E121" i="4"/>
  <c r="F121" i="4"/>
  <c r="G121" i="4"/>
  <c r="H121" i="4"/>
  <c r="I121" i="4"/>
  <c r="J121" i="4"/>
  <c r="K121" i="4"/>
  <c r="L121" i="4"/>
  <c r="N121" i="4"/>
  <c r="I58" i="4" l="1"/>
  <c r="E58" i="4"/>
  <c r="O58" i="4"/>
  <c r="M58" i="4"/>
  <c r="K9" i="4"/>
  <c r="O9" i="4"/>
  <c r="G9" i="4"/>
  <c r="N9" i="4"/>
  <c r="F9" i="4"/>
  <c r="L58" i="4"/>
  <c r="J9" i="4"/>
  <c r="H58" i="4"/>
  <c r="P58" i="4"/>
  <c r="N58" i="4"/>
  <c r="J58" i="4"/>
  <c r="F58" i="4"/>
  <c r="K58" i="4"/>
  <c r="G58" i="4"/>
  <c r="P9" i="4"/>
  <c r="L9" i="4"/>
  <c r="H9" i="4"/>
  <c r="M9" i="4"/>
  <c r="I9" i="4"/>
  <c r="E9" i="4"/>
  <c r="I127" i="4" l="1"/>
  <c r="E127" i="4"/>
  <c r="M127" i="4"/>
  <c r="K127" i="4"/>
  <c r="L127" i="4"/>
  <c r="F127" i="4"/>
  <c r="N127" i="4"/>
  <c r="H127" i="4"/>
  <c r="O127" i="4"/>
  <c r="G127" i="4"/>
  <c r="J127" i="4"/>
  <c r="P127" i="4"/>
</calcChain>
</file>

<file path=xl/comments1.xml><?xml version="1.0" encoding="utf-8"?>
<comments xmlns="http://schemas.openxmlformats.org/spreadsheetml/2006/main">
  <authors>
    <author>D30474752</author>
  </authors>
  <commentList>
    <comment ref="D82" authorId="0" shapeId="0">
      <text>
        <r>
          <rPr>
            <b/>
            <sz val="8"/>
            <color indexed="81"/>
            <rFont val="Tahoma"/>
            <family val="2"/>
          </rPr>
          <t>D30474752:</t>
        </r>
        <r>
          <rPr>
            <sz val="8"/>
            <color indexed="81"/>
            <rFont val="Tahoma"/>
            <family val="2"/>
          </rPr>
          <t xml:space="preserve">
En la planilla de pagos de ACIF figura como </t>
        </r>
        <r>
          <rPr>
            <b/>
            <sz val="8"/>
            <color indexed="81"/>
            <rFont val="Tahoma"/>
            <family val="2"/>
          </rPr>
          <t>BID</t>
        </r>
        <r>
          <rPr>
            <sz val="8"/>
            <color indexed="81"/>
            <rFont val="Tahoma"/>
            <family val="2"/>
          </rPr>
          <t xml:space="preserve"> 7425 </t>
        </r>
      </text>
    </comment>
  </commentList>
</comments>
</file>

<file path=xl/sharedStrings.xml><?xml version="1.0" encoding="utf-8"?>
<sst xmlns="http://schemas.openxmlformats.org/spreadsheetml/2006/main" count="157" uniqueCount="136">
  <si>
    <t>BID 1201/OC-AR</t>
  </si>
  <si>
    <t>Ente Nacional de Administración de Bienes Ferroviarios Dto. 2435/99</t>
  </si>
  <si>
    <t xml:space="preserve">Emisión CECOR - Ley Nº 8482 </t>
  </si>
  <si>
    <t>Convenio Desarrollo de Obras de Infraestructura</t>
  </si>
  <si>
    <t>Convenio Desarrollo de Obras de Infraestructura 2007</t>
  </si>
  <si>
    <t>Programa de Unificación Monetaria - BODEN 2011</t>
  </si>
  <si>
    <t xml:space="preserve">BID 392/OC-AR - Secret. Rec. Hídricos Nac. </t>
  </si>
  <si>
    <t xml:space="preserve">BID 545/OC-AR - ENOHSA (ex-COFAPyS) </t>
  </si>
  <si>
    <t>ICO Ley 8388 - Dtos. 1615/94 -1182/95 (FOCOEX)</t>
  </si>
  <si>
    <t>BCH Ley 8388 - Dtos. 1615/94 -1182/95 (FOCOEX)</t>
  </si>
  <si>
    <t>ICO Ley 8374 - Dtos. 2133/94 -1181/95 (DRAGADOS)</t>
  </si>
  <si>
    <t>BCH Ley 8374 - Dtos. 2133/94 -1181/95 (DRAGADOS)</t>
  </si>
  <si>
    <t>Credit Suisse First Boston Ley 8826 Contrato de Ant. Garant.</t>
  </si>
  <si>
    <t>BIRF 3860/AR</t>
  </si>
  <si>
    <t>BID 830/OC-AR y 932/SF-AR</t>
  </si>
  <si>
    <t>BID 619/OC-AR</t>
  </si>
  <si>
    <t>ICO</t>
  </si>
  <si>
    <t xml:space="preserve">BID - Ley Nº 7940 </t>
  </si>
  <si>
    <t>Ministerio de Finanzas de la Provincia de Córdoba</t>
  </si>
  <si>
    <t>Contaduría General</t>
  </si>
  <si>
    <t>Dirección de Uso de Crédito y Deuda Pública</t>
  </si>
  <si>
    <t>Acreedor - Operación</t>
  </si>
  <si>
    <t>Amortización</t>
  </si>
  <si>
    <t>Interés</t>
  </si>
  <si>
    <t>1. DEUDAS EN PESOS</t>
  </si>
  <si>
    <t>1.1. Entidades bancarias</t>
  </si>
  <si>
    <t>Banco de Córdoba (TITAM)</t>
  </si>
  <si>
    <t>1.2. Organismos Multilaterales</t>
  </si>
  <si>
    <t xml:space="preserve">BIRF 3836/AR - Dto. 2151/99 Conv. Fondo Transf. Sec. Púb. Pciales. </t>
  </si>
  <si>
    <t>1.3. Proveedores y Contratistas</t>
  </si>
  <si>
    <t>1.4. Gobierno Nacional</t>
  </si>
  <si>
    <t>Bonos Garantizados - Dto. 1579/2002 del PEN - Canje Provincial</t>
  </si>
  <si>
    <t>Bonos Garantizados - Dto. 1579/2002 del PEN - Canje Municipal</t>
  </si>
  <si>
    <t>Programa de Asistencia Financiera 2005</t>
  </si>
  <si>
    <t>Programa de Asistencia Financiera 2006</t>
  </si>
  <si>
    <t>Conv. Fondo Transf. Sec. Púb. Pciales. - Vehíc. Policía y Ambulancias</t>
  </si>
  <si>
    <t>Programa de Asistencia Financiera 2007</t>
  </si>
  <si>
    <t>Programa de Asistencia Financiera 2008</t>
  </si>
  <si>
    <t>Programa de Asistencia Financiera 2009</t>
  </si>
  <si>
    <t>1.5. CECOR y LECOP Córdoba</t>
  </si>
  <si>
    <t>1.6. Pasivo Consolidado</t>
  </si>
  <si>
    <t>TICOP</t>
  </si>
  <si>
    <t>2. DEUDAS EN MONEDA EXTRANJERA</t>
  </si>
  <si>
    <t>2.1. Organismos Multilaterales</t>
  </si>
  <si>
    <t>BID 1193/OC-AR (PROAPS)</t>
  </si>
  <si>
    <t>BID 1287/OC-AR</t>
  </si>
  <si>
    <t>BID 899- BIRF 4150</t>
  </si>
  <si>
    <t>PROSAP II  BID 899 1</t>
  </si>
  <si>
    <t>BIRF 3877/AR</t>
  </si>
  <si>
    <t>BIRF 4093/AR (Caminos Provinciales)</t>
  </si>
  <si>
    <t>BIRF 4273/AR (El Niño)</t>
  </si>
  <si>
    <t>BIRF 4585/AR</t>
  </si>
  <si>
    <t>PDM II</t>
  </si>
  <si>
    <t>2.3. Títulos Públicos</t>
  </si>
  <si>
    <t>TOTAL (en pesos)</t>
  </si>
  <si>
    <t>2.4. Varios</t>
  </si>
  <si>
    <t>Letras del Tesoro de la Provincia de Córdoba</t>
  </si>
  <si>
    <t>FIDA 713-AR</t>
  </si>
  <si>
    <t>Interés (*)</t>
  </si>
  <si>
    <t>(*)NOTA: Se incluyen los gastos y comisiones</t>
  </si>
  <si>
    <t>Banco Provincia de Buenos Aires - Ente Peaje</t>
  </si>
  <si>
    <t xml:space="preserve">Fondo Fiduciario de Inf Regional  </t>
  </si>
  <si>
    <t xml:space="preserve">BID 857/OC-AR </t>
  </si>
  <si>
    <t>PROMEBA -BID 940</t>
  </si>
  <si>
    <t>PDSPC - BID 1765</t>
  </si>
  <si>
    <t>PIVIP - BIRF 7301</t>
  </si>
  <si>
    <t>PMCP - BIRF 7398</t>
  </si>
  <si>
    <t>PROSAP II  BIRF 7425</t>
  </si>
  <si>
    <t>BIRF 7597/AR (PROSAP)</t>
  </si>
  <si>
    <t>BONCOR</t>
  </si>
  <si>
    <t>BONCOR II Segunda Emisión</t>
  </si>
  <si>
    <t>BONCOR II Tercera Emisión</t>
  </si>
  <si>
    <t>Título a 360 días</t>
  </si>
  <si>
    <t>Título a 360 días -Serie II</t>
  </si>
  <si>
    <t>Compra Vta de Acciones y Reest de Pasivos Dto 165/2010</t>
  </si>
  <si>
    <t>Compra Vta  de Acciones CODI S.A.</t>
  </si>
  <si>
    <t>Compra Vta  de Acciones DELTA S.A.</t>
  </si>
  <si>
    <t xml:space="preserve">ICBC (Argentina) S.A. ex Standard Bank </t>
  </si>
  <si>
    <t>BIRF 7833</t>
  </si>
  <si>
    <t>Conv. Nación Pvcia.- Emergencia por inundaciones Dto 261/15</t>
  </si>
  <si>
    <t>CAF "CANAL LOS MOLINOS CÓRDOBA"</t>
  </si>
  <si>
    <t>Programa Federal de Desendeudamiento</t>
  </si>
  <si>
    <t>Título al 7,125% con vencimiento 2026</t>
  </si>
  <si>
    <t>Convenio Reprogramación PFD</t>
  </si>
  <si>
    <t>Préstamos IFC</t>
  </si>
  <si>
    <t>Carta de Crédito MOTOROLA</t>
  </si>
  <si>
    <t>Préstamos IFC - Etapa II</t>
  </si>
  <si>
    <t>Préstamo Fondo Fiduciario para el Desarrollo Provincial</t>
  </si>
  <si>
    <t>FONDAGRO</t>
  </si>
  <si>
    <t>DEUTSCHE BANK- ESC. PROA</t>
  </si>
  <si>
    <t>DEUTSCHE BANK- HOS.SUROESTE</t>
  </si>
  <si>
    <t>Préstamo BBVA (Hospitales)</t>
  </si>
  <si>
    <t>BID 1134/OC-AR BID 940</t>
  </si>
  <si>
    <t>OFID</t>
  </si>
  <si>
    <t>FONDO KUWAITI</t>
  </si>
  <si>
    <t>2.2. Bancos Extranjeros y Otros Organismos</t>
  </si>
  <si>
    <t>Crédito ARSET I 0072</t>
  </si>
  <si>
    <t>DEUTSCHE BANK- MATERNIDAD</t>
  </si>
  <si>
    <t>BID 4312</t>
  </si>
  <si>
    <t>Títulos Proveedores</t>
  </si>
  <si>
    <t>1.7. Varios</t>
  </si>
  <si>
    <t>1.8. Títulos Públicos</t>
  </si>
  <si>
    <t>BIRF 8093</t>
  </si>
  <si>
    <t>Título Internacional vto. 2025 (Ex PDCAR 2021)</t>
  </si>
  <si>
    <t>Título Internacional vto. 2027 (Ex PDCAR 2024)</t>
  </si>
  <si>
    <t>Título Internacional vto. 2029 (Ex PDCAR 2027)</t>
  </si>
  <si>
    <t>FIDA 1744 - PRODECCA</t>
  </si>
  <si>
    <t>BID 2929</t>
  </si>
  <si>
    <t>CAF VIAL</t>
  </si>
  <si>
    <t xml:space="preserve">Servicios de Deuda Pagados año 2010 a 2022 - Consolidado </t>
  </si>
  <si>
    <t>Amortización Acumulada</t>
  </si>
  <si>
    <t>Interés Acumulado (*)</t>
  </si>
  <si>
    <t>Interés ENERO</t>
  </si>
  <si>
    <t>Amortizacón ENERO</t>
  </si>
  <si>
    <t>Amortizacón FEBRERO</t>
  </si>
  <si>
    <t>Interés FEBRERO</t>
  </si>
  <si>
    <t>Amortizacón MARZO</t>
  </si>
  <si>
    <t>Interés MARZO</t>
  </si>
  <si>
    <t>BIRF 8712</t>
  </si>
  <si>
    <t>Amortizacón ABRIL</t>
  </si>
  <si>
    <t>Interés ABRIL</t>
  </si>
  <si>
    <t>Amortizacón MAYO</t>
  </si>
  <si>
    <t>Interés MAYO</t>
  </si>
  <si>
    <t>Interés JUNIO</t>
  </si>
  <si>
    <t>Amortizacón JUNIO</t>
  </si>
  <si>
    <t>BID 3806</t>
  </si>
  <si>
    <t>BIRF 8867</t>
  </si>
  <si>
    <t>Interés JULIO</t>
  </si>
  <si>
    <t>Amortizacón JULIO</t>
  </si>
  <si>
    <t>Interés AGOSTO</t>
  </si>
  <si>
    <t>Amortizacón AGOSTO</t>
  </si>
  <si>
    <t>Amortizacón SEPTIEMBRE</t>
  </si>
  <si>
    <t>Interés SEPTIEMBRE</t>
  </si>
  <si>
    <t>(**) Pagado a Octubre 2022</t>
  </si>
  <si>
    <t>Interés OCTUBRE</t>
  </si>
  <si>
    <t>Amortizacón OCTUBRE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</si>
</sst>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165" formatCode="_ * #,##0.00_ ;_ * \-#,##0.00_ ;_ * &quot;-&quot;??_ ;_ @_ "/>
    <numFmt numFmtId="166" formatCode="_-* #,##0\ _P_t_a_-;\-* #,##0\ _P_t_a_-;_-* &quot;-&quot;\ _P_t_a_-;_-@_-"/>
    <numFmt numFmtId="167" formatCode="_(* #,##0_);_(* \(#,##0\);_(* &quot;-&quot;_);_(@_)"/>
    <numFmt numFmtId="168" formatCode="_(* #,##0.00_);_(* \(#,##0.00\);_(* &quot;-&quot;??_);_(@_)"/>
    <numFmt numFmtId="171" formatCode="_ [$€-2]\ * #,##0.00_ ;_ [$€-2]\ * \-#,##0.00_ ;_ [$€-2]\ * &quot;-&quot;??_ "/>
    <numFmt numFmtId="172" formatCode="#.##0,"/>
    <numFmt numFmtId="173" formatCode="#.##000"/>
    <numFmt numFmtId="174" formatCode="&quot;$&quot;#,#00"/>
    <numFmt numFmtId="175" formatCode="#,#00"/>
    <numFmt numFmtId="176" formatCode="%#,#00"/>
    <numFmt numFmtId="177" formatCode="#,"/>
    <numFmt numFmtId="178" formatCode="m\o\n\th\ d\,\ yyyy"/>
    <numFmt numFmtId="184" formatCode="&quot;$&quot;#,##0\ ;\(&quot;$&quot;#,##0\)"/>
  </numFmts>
  <fonts count="39" x14ac:knownFonts="1">
    <font>
      <sz val="10"/>
      <name val="Arial"/>
    </font>
    <font>
      <sz val="10"/>
      <name val="Arial"/>
      <family val="2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b/>
      <sz val="1"/>
      <color indexed="8"/>
      <name val="Courier"/>
      <family val="3"/>
    </font>
    <font>
      <sz val="12"/>
      <color indexed="8"/>
      <name val="Courier"/>
      <family val="3"/>
    </font>
    <font>
      <sz val="10"/>
      <name val="Arial"/>
      <family val="2"/>
    </font>
    <font>
      <b/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8"/>
      <color indexed="24"/>
      <name val="Arial"/>
      <family val="2"/>
    </font>
    <font>
      <b/>
      <sz val="12"/>
      <color indexed="24"/>
      <name val="Arial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b/>
      <sz val="8"/>
      <color indexed="62"/>
      <name val="Arial"/>
      <family val="2"/>
    </font>
    <font>
      <sz val="8"/>
      <color indexed="62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16"/>
      <color indexed="62"/>
      <name val="Arial"/>
      <family val="2"/>
    </font>
    <font>
      <b/>
      <sz val="8"/>
      <color indexed="9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10"/>
      <color indexed="24"/>
      <name val="Arial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8"/>
      <color indexed="10"/>
      <name val="Arial"/>
      <family val="2"/>
    </font>
    <font>
      <b/>
      <sz val="8"/>
      <color indexed="10"/>
      <name val="Arial"/>
      <family val="2"/>
    </font>
    <font>
      <b/>
      <sz val="8"/>
      <color indexed="9"/>
      <name val="Arial"/>
      <family val="2"/>
    </font>
    <font>
      <sz val="6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6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67">
    <xf numFmtId="0" fontId="0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10" fillId="4" borderId="0" applyNumberFormat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16" borderId="1" applyNumberFormat="0" applyAlignment="0" applyProtection="0"/>
    <xf numFmtId="0" fontId="14" fillId="17" borderId="2" applyNumberFormat="0" applyAlignment="0" applyProtection="0"/>
    <xf numFmtId="0" fontId="15" fillId="0" borderId="3" applyNumberFormat="0" applyFill="0" applyAlignment="0" applyProtection="0"/>
    <xf numFmtId="173" fontId="2" fillId="0" borderId="0">
      <protection locked="0"/>
    </xf>
    <xf numFmtId="174" fontId="2" fillId="0" borderId="0">
      <protection locked="0"/>
    </xf>
    <xf numFmtId="178" fontId="2" fillId="0" borderId="0">
      <protection locked="0"/>
    </xf>
    <xf numFmtId="0" fontId="16" fillId="0" borderId="0" applyNumberFormat="0" applyFill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21" borderId="0" applyNumberFormat="0" applyBorder="0" applyAlignment="0" applyProtection="0"/>
    <xf numFmtId="0" fontId="17" fillId="7" borderId="1" applyNumberFormat="0" applyAlignment="0" applyProtection="0"/>
    <xf numFmtId="171" fontId="1" fillId="0" borderId="0" applyFont="0" applyFill="0" applyBorder="0" applyAlignment="0" applyProtection="0"/>
    <xf numFmtId="172" fontId="2" fillId="0" borderId="0">
      <protection locked="0"/>
    </xf>
    <xf numFmtId="172" fontId="2" fillId="0" borderId="0">
      <protection locked="0"/>
    </xf>
    <xf numFmtId="172" fontId="3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172" fontId="3" fillId="0" borderId="0">
      <protection locked="0"/>
    </xf>
    <xf numFmtId="0" fontId="26" fillId="0" borderId="0" applyFont="0" applyFill="0" applyBorder="0" applyAlignment="0" applyProtection="0"/>
    <xf numFmtId="2" fontId="26" fillId="0" borderId="0" applyFont="0" applyFill="0" applyBorder="0" applyAlignment="0" applyProtection="0"/>
    <xf numFmtId="175" fontId="2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0" fontId="5" fillId="0" borderId="0">
      <protection locked="0"/>
    </xf>
    <xf numFmtId="0" fontId="27" fillId="3" borderId="0" applyNumberFormat="0" applyBorder="0" applyAlignment="0" applyProtection="0"/>
    <xf numFmtId="168" fontId="1" fillId="0" borderId="0" applyFont="0" applyFill="0" applyBorder="0" applyAlignment="0" applyProtection="0"/>
    <xf numFmtId="165" fontId="6" fillId="0" borderId="0" applyFont="0" applyFill="0" applyBorder="0" applyAlignment="0" applyProtection="0"/>
    <xf numFmtId="184" fontId="26" fillId="0" borderId="0" applyFont="0" applyFill="0" applyBorder="0" applyAlignment="0" applyProtection="0"/>
    <xf numFmtId="0" fontId="28" fillId="22" borderId="0" applyNumberFormat="0" applyBorder="0" applyAlignment="0" applyProtection="0"/>
    <xf numFmtId="0" fontId="6" fillId="0" borderId="0"/>
    <xf numFmtId="0" fontId="8" fillId="23" borderId="4" applyNumberFormat="0" applyFont="0" applyAlignment="0" applyProtection="0"/>
    <xf numFmtId="176" fontId="2" fillId="0" borderId="0">
      <protection locked="0"/>
    </xf>
    <xf numFmtId="3" fontId="26" fillId="0" borderId="0" applyFont="0" applyFill="0" applyBorder="0" applyAlignment="0" applyProtection="0"/>
    <xf numFmtId="0" fontId="29" fillId="16" borderId="5" applyNumberFormat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6" applyNumberFormat="0" applyFill="0" applyAlignment="0" applyProtection="0"/>
    <xf numFmtId="0" fontId="34" fillId="0" borderId="7" applyNumberFormat="0" applyFill="0" applyAlignment="0" applyProtection="0"/>
    <xf numFmtId="0" fontId="16" fillId="0" borderId="8" applyNumberFormat="0" applyFill="0" applyAlignment="0" applyProtection="0"/>
    <xf numFmtId="177" fontId="2" fillId="0" borderId="9">
      <protection locked="0"/>
    </xf>
  </cellStyleXfs>
  <cellXfs count="67">
    <xf numFmtId="0" fontId="0" fillId="0" borderId="0" xfId="0"/>
    <xf numFmtId="0" fontId="7" fillId="0" borderId="0" xfId="0" applyFont="1" applyAlignment="1">
      <alignment horizontal="left"/>
    </xf>
    <xf numFmtId="49" fontId="20" fillId="0" borderId="0" xfId="0" applyNumberFormat="1" applyFont="1" applyFill="1" applyBorder="1" applyAlignment="1">
      <alignment horizontal="left" vertical="center"/>
    </xf>
    <xf numFmtId="0" fontId="21" fillId="0" borderId="0" xfId="0" applyFont="1" applyFill="1"/>
    <xf numFmtId="0" fontId="22" fillId="0" borderId="0" xfId="0" applyFont="1"/>
    <xf numFmtId="4" fontId="20" fillId="0" borderId="0" xfId="0" applyNumberFormat="1" applyFont="1" applyFill="1"/>
    <xf numFmtId="49" fontId="21" fillId="0" borderId="0" xfId="0" applyNumberFormat="1" applyFont="1" applyFill="1" applyBorder="1" applyAlignment="1">
      <alignment horizontal="center" vertical="center"/>
    </xf>
    <xf numFmtId="1" fontId="23" fillId="24" borderId="10" xfId="0" applyNumberFormat="1" applyFont="1" applyFill="1" applyBorder="1" applyAlignment="1">
      <alignment horizontal="center" vertical="center"/>
    </xf>
    <xf numFmtId="0" fontId="21" fillId="0" borderId="0" xfId="0" applyFont="1" applyFill="1" applyAlignment="1">
      <alignment horizontal="center" vertical="center"/>
    </xf>
    <xf numFmtId="0" fontId="23" fillId="0" borderId="11" xfId="0" applyFont="1" applyFill="1" applyBorder="1" applyAlignment="1">
      <alignment horizontal="left"/>
    </xf>
    <xf numFmtId="0" fontId="23" fillId="0" borderId="12" xfId="0" applyFont="1" applyFill="1" applyBorder="1" applyAlignment="1">
      <alignment horizontal="left"/>
    </xf>
    <xf numFmtId="0" fontId="23" fillId="0" borderId="13" xfId="0" applyFont="1" applyFill="1" applyBorder="1" applyAlignment="1">
      <alignment horizontal="left"/>
    </xf>
    <xf numFmtId="0" fontId="21" fillId="0" borderId="14" xfId="0" applyFont="1" applyFill="1" applyBorder="1" applyAlignment="1">
      <alignment wrapText="1"/>
    </xf>
    <xf numFmtId="0" fontId="21" fillId="0" borderId="0" xfId="0" applyFont="1" applyFill="1" applyAlignment="1">
      <alignment wrapText="1"/>
    </xf>
    <xf numFmtId="0" fontId="18" fillId="0" borderId="15" xfId="0" applyFont="1" applyFill="1" applyBorder="1" applyAlignment="1">
      <alignment horizontal="left"/>
    </xf>
    <xf numFmtId="0" fontId="18" fillId="0" borderId="0" xfId="0" applyFont="1" applyFill="1" applyBorder="1" applyAlignment="1">
      <alignment horizontal="left"/>
    </xf>
    <xf numFmtId="0" fontId="18" fillId="0" borderId="16" xfId="0" applyFont="1" applyFill="1" applyBorder="1" applyAlignment="1">
      <alignment horizontal="left"/>
    </xf>
    <xf numFmtId="3" fontId="18" fillId="0" borderId="17" xfId="0" applyNumberFormat="1" applyFont="1" applyFill="1" applyBorder="1" applyAlignment="1">
      <alignment vertical="center"/>
    </xf>
    <xf numFmtId="3" fontId="18" fillId="0" borderId="17" xfId="0" applyNumberFormat="1" applyFont="1" applyFill="1" applyBorder="1" applyAlignment="1">
      <alignment wrapText="1"/>
    </xf>
    <xf numFmtId="0" fontId="23" fillId="0" borderId="15" xfId="0" applyFont="1" applyFill="1" applyBorder="1" applyAlignment="1">
      <alignment horizontal="left"/>
    </xf>
    <xf numFmtId="3" fontId="19" fillId="0" borderId="17" xfId="0" applyNumberFormat="1" applyFont="1" applyFill="1" applyBorder="1" applyAlignment="1">
      <alignment wrapText="1"/>
    </xf>
    <xf numFmtId="4" fontId="20" fillId="0" borderId="15" xfId="0" applyNumberFormat="1" applyFont="1" applyFill="1" applyBorder="1" applyAlignment="1">
      <alignment vertical="center"/>
    </xf>
    <xf numFmtId="4" fontId="18" fillId="0" borderId="0" xfId="0" applyNumberFormat="1" applyFont="1" applyFill="1" applyBorder="1" applyAlignment="1">
      <alignment vertical="center"/>
    </xf>
    <xf numFmtId="49" fontId="18" fillId="0" borderId="16" xfId="0" applyNumberFormat="1" applyFont="1" applyFill="1" applyBorder="1" applyAlignment="1">
      <alignment vertical="center"/>
    </xf>
    <xf numFmtId="4" fontId="20" fillId="0" borderId="0" xfId="0" applyNumberFormat="1" applyFont="1" applyFill="1" applyAlignment="1">
      <alignment vertical="center"/>
    </xf>
    <xf numFmtId="49" fontId="19" fillId="0" borderId="16" xfId="0" applyNumberFormat="1" applyFont="1" applyFill="1" applyBorder="1" applyAlignment="1">
      <alignment vertical="center"/>
    </xf>
    <xf numFmtId="3" fontId="19" fillId="0" borderId="17" xfId="0" applyNumberFormat="1" applyFont="1" applyFill="1" applyBorder="1" applyAlignment="1">
      <alignment vertical="center"/>
    </xf>
    <xf numFmtId="0" fontId="20" fillId="0" borderId="15" xfId="0" applyFont="1" applyFill="1" applyBorder="1" applyAlignment="1">
      <alignment horizontal="left"/>
    </xf>
    <xf numFmtId="0" fontId="18" fillId="0" borderId="17" xfId="0" applyFont="1" applyFill="1" applyBorder="1" applyAlignment="1">
      <alignment horizontal="left"/>
    </xf>
    <xf numFmtId="4" fontId="20" fillId="0" borderId="18" xfId="0" applyNumberFormat="1" applyFont="1" applyFill="1" applyBorder="1" applyAlignment="1">
      <alignment vertical="center"/>
    </xf>
    <xf numFmtId="4" fontId="18" fillId="0" borderId="19" xfId="0" applyNumberFormat="1" applyFont="1" applyFill="1" applyBorder="1" applyAlignment="1">
      <alignment vertical="center"/>
    </xf>
    <xf numFmtId="49" fontId="18" fillId="0" borderId="20" xfId="0" applyNumberFormat="1" applyFont="1" applyFill="1" applyBorder="1" applyAlignment="1">
      <alignment vertical="center"/>
    </xf>
    <xf numFmtId="3" fontId="18" fillId="0" borderId="21" xfId="0" applyNumberFormat="1" applyFont="1" applyFill="1" applyBorder="1" applyAlignment="1">
      <alignment vertical="center"/>
    </xf>
    <xf numFmtId="49" fontId="20" fillId="0" borderId="0" xfId="0" applyNumberFormat="1" applyFont="1" applyFill="1"/>
    <xf numFmtId="4" fontId="18" fillId="0" borderId="0" xfId="0" applyNumberFormat="1" applyFont="1" applyFill="1"/>
    <xf numFmtId="4" fontId="23" fillId="0" borderId="0" xfId="0" applyNumberFormat="1" applyFont="1" applyFill="1"/>
    <xf numFmtId="0" fontId="21" fillId="0" borderId="17" xfId="0" applyFont="1" applyFill="1" applyBorder="1" applyAlignment="1">
      <alignment wrapText="1"/>
    </xf>
    <xf numFmtId="4" fontId="20" fillId="0" borderId="17" xfId="0" applyNumberFormat="1" applyFont="1" applyFill="1" applyBorder="1" applyAlignment="1">
      <alignment vertical="center"/>
    </xf>
    <xf numFmtId="4" fontId="20" fillId="0" borderId="21" xfId="0" applyNumberFormat="1" applyFont="1" applyFill="1" applyBorder="1" applyAlignment="1">
      <alignment vertical="center"/>
    </xf>
    <xf numFmtId="49" fontId="18" fillId="0" borderId="0" xfId="0" applyNumberFormat="1" applyFont="1" applyFill="1"/>
    <xf numFmtId="0" fontId="35" fillId="0" borderId="0" xfId="0" applyFont="1" applyFill="1"/>
    <xf numFmtId="0" fontId="35" fillId="0" borderId="14" xfId="0" applyFont="1" applyFill="1" applyBorder="1" applyAlignment="1">
      <alignment wrapText="1"/>
    </xf>
    <xf numFmtId="4" fontId="36" fillId="0" borderId="21" xfId="0" applyNumberFormat="1" applyFont="1" applyFill="1" applyBorder="1" applyAlignment="1">
      <alignment vertical="center"/>
    </xf>
    <xf numFmtId="4" fontId="36" fillId="0" borderId="0" xfId="0" applyNumberFormat="1" applyFont="1" applyFill="1"/>
    <xf numFmtId="1" fontId="37" fillId="24" borderId="10" xfId="0" applyNumberFormat="1" applyFont="1" applyFill="1" applyBorder="1" applyAlignment="1">
      <alignment horizontal="center" vertical="center"/>
    </xf>
    <xf numFmtId="4" fontId="38" fillId="0" borderId="0" xfId="0" applyNumberFormat="1" applyFont="1" applyFill="1"/>
    <xf numFmtId="0" fontId="35" fillId="25" borderId="14" xfId="0" applyFont="1" applyFill="1" applyBorder="1" applyAlignment="1">
      <alignment wrapText="1"/>
    </xf>
    <xf numFmtId="3" fontId="18" fillId="25" borderId="17" xfId="0" applyNumberFormat="1" applyFont="1" applyFill="1" applyBorder="1" applyAlignment="1">
      <alignment wrapText="1"/>
    </xf>
    <xf numFmtId="3" fontId="19" fillId="25" borderId="17" xfId="0" applyNumberFormat="1" applyFont="1" applyFill="1" applyBorder="1" applyAlignment="1">
      <alignment wrapText="1"/>
    </xf>
    <xf numFmtId="4" fontId="36" fillId="25" borderId="21" xfId="0" applyNumberFormat="1" applyFont="1" applyFill="1" applyBorder="1" applyAlignment="1">
      <alignment vertical="center"/>
    </xf>
    <xf numFmtId="4" fontId="38" fillId="25" borderId="0" xfId="0" applyNumberFormat="1" applyFont="1" applyFill="1"/>
    <xf numFmtId="49" fontId="19" fillId="25" borderId="16" xfId="0" applyNumberFormat="1" applyFont="1" applyFill="1" applyBorder="1" applyAlignment="1">
      <alignment vertical="center"/>
    </xf>
    <xf numFmtId="3" fontId="18" fillId="25" borderId="0" xfId="0" applyNumberFormat="1" applyFont="1" applyFill="1" applyBorder="1" applyAlignment="1">
      <alignment wrapText="1"/>
    </xf>
    <xf numFmtId="1" fontId="23" fillId="24" borderId="0" xfId="0" applyNumberFormat="1" applyFont="1" applyFill="1" applyBorder="1" applyAlignment="1">
      <alignment horizontal="center" vertical="center"/>
    </xf>
    <xf numFmtId="0" fontId="19" fillId="0" borderId="16" xfId="0" applyFont="1" applyFill="1" applyBorder="1" applyAlignment="1">
      <alignment horizontal="left"/>
    </xf>
    <xf numFmtId="4" fontId="20" fillId="0" borderId="21" xfId="0" applyNumberFormat="1" applyFont="1" applyFill="1" applyBorder="1"/>
    <xf numFmtId="3" fontId="23" fillId="24" borderId="0" xfId="0" applyNumberFormat="1" applyFont="1" applyFill="1" applyBorder="1" applyAlignment="1">
      <alignment horizontal="center"/>
    </xf>
    <xf numFmtId="4" fontId="38" fillId="25" borderId="0" xfId="0" applyNumberFormat="1" applyFont="1" applyFill="1" applyAlignment="1">
      <alignment horizontal="right"/>
    </xf>
    <xf numFmtId="3" fontId="21" fillId="0" borderId="0" xfId="0" applyNumberFormat="1" applyFont="1" applyFill="1" applyAlignment="1">
      <alignment wrapText="1"/>
    </xf>
    <xf numFmtId="3" fontId="23" fillId="24" borderId="22" xfId="0" applyNumberFormat="1" applyFont="1" applyFill="1" applyBorder="1" applyAlignment="1">
      <alignment horizontal="center"/>
    </xf>
    <xf numFmtId="3" fontId="23" fillId="24" borderId="23" xfId="0" applyNumberFormat="1" applyFont="1" applyFill="1" applyBorder="1" applyAlignment="1">
      <alignment horizontal="center"/>
    </xf>
    <xf numFmtId="3" fontId="23" fillId="24" borderId="24" xfId="0" applyNumberFormat="1" applyFont="1" applyFill="1" applyBorder="1" applyAlignment="1">
      <alignment horizontal="center"/>
    </xf>
    <xf numFmtId="3" fontId="23" fillId="24" borderId="22" xfId="0" applyNumberFormat="1" applyFont="1" applyFill="1" applyBorder="1" applyAlignment="1">
      <alignment horizontal="center" vertical="center"/>
    </xf>
    <xf numFmtId="3" fontId="23" fillId="24" borderId="24" xfId="0" applyNumberFormat="1" applyFont="1" applyFill="1" applyBorder="1" applyAlignment="1">
      <alignment horizontal="center" vertical="center"/>
    </xf>
    <xf numFmtId="3" fontId="23" fillId="24" borderId="23" xfId="0" applyNumberFormat="1" applyFont="1" applyFill="1" applyBorder="1" applyAlignment="1">
      <alignment horizontal="center" vertical="center"/>
    </xf>
    <xf numFmtId="3" fontId="37" fillId="24" borderId="23" xfId="0" applyNumberFormat="1" applyFont="1" applyFill="1" applyBorder="1" applyAlignment="1">
      <alignment horizontal="center"/>
    </xf>
    <xf numFmtId="3" fontId="37" fillId="24" borderId="22" xfId="0" applyNumberFormat="1" applyFont="1" applyFill="1" applyBorder="1" applyAlignment="1">
      <alignment horizontal="center"/>
    </xf>
  </cellXfs>
  <cellStyles count="67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abecera 1" xfId="20"/>
    <cellStyle name="Cabecera 2" xfId="21"/>
    <cellStyle name="Cálculo" xfId="22" builtinId="22" customBuiltin="1"/>
    <cellStyle name="Celda de comprobación" xfId="23" builtinId="23" customBuiltin="1"/>
    <cellStyle name="Celda vinculada" xfId="24" builtinId="24" customBuiltin="1"/>
    <cellStyle name="Comma" xfId="25"/>
    <cellStyle name="Currency" xfId="26"/>
    <cellStyle name="Date" xfId="27"/>
    <cellStyle name="Encabezado 1" xfId="63" builtinId="16" customBuiltin="1"/>
    <cellStyle name="Encabezado 4" xfId="28" builtinId="19" customBuiltin="1"/>
    <cellStyle name="Énfasis1" xfId="29" builtinId="29" customBuiltin="1"/>
    <cellStyle name="Énfasis2" xfId="30" builtinId="33" customBuiltin="1"/>
    <cellStyle name="Énfasis3" xfId="31" builtinId="37" customBuiltin="1"/>
    <cellStyle name="Énfasis4" xfId="32" builtinId="41" customBuiltin="1"/>
    <cellStyle name="Énfasis5" xfId="33" builtinId="45" customBuiltin="1"/>
    <cellStyle name="Énfasis6" xfId="34" builtinId="49" customBuiltin="1"/>
    <cellStyle name="Entrada" xfId="35" builtinId="20" customBuiltin="1"/>
    <cellStyle name="Euro" xfId="36"/>
    <cellStyle name="F2" xfId="37"/>
    <cellStyle name="F3" xfId="38"/>
    <cellStyle name="F4" xfId="39"/>
    <cellStyle name="F5" xfId="40"/>
    <cellStyle name="F6" xfId="41"/>
    <cellStyle name="F7" xfId="42"/>
    <cellStyle name="F8" xfId="43"/>
    <cellStyle name="Fecha" xfId="44"/>
    <cellStyle name="Fijo" xfId="45"/>
    <cellStyle name="Fixed" xfId="46"/>
    <cellStyle name="Heading1" xfId="47"/>
    <cellStyle name="Heading2" xfId="48"/>
    <cellStyle name="Hipervínculo v" xfId="49"/>
    <cellStyle name="Incorrecto" xfId="50" builtinId="27" customBuiltin="1"/>
    <cellStyle name="Millares 2" xfId="51"/>
    <cellStyle name="Millares 3" xfId="52"/>
    <cellStyle name="Monetario0" xfId="53"/>
    <cellStyle name="Neutral" xfId="54" builtinId="28" customBuiltin="1"/>
    <cellStyle name="Normal" xfId="0" builtinId="0"/>
    <cellStyle name="Normal 2" xfId="55"/>
    <cellStyle name="Notas" xfId="56" builtinId="10" customBuiltin="1"/>
    <cellStyle name="Percent" xfId="57"/>
    <cellStyle name="Punto0" xfId="58"/>
    <cellStyle name="Salida" xfId="59" builtinId="21" customBuiltin="1"/>
    <cellStyle name="Texto de advertencia" xfId="60" builtinId="11" customBuiltin="1"/>
    <cellStyle name="Texto explicativo" xfId="61" builtinId="53" customBuiltin="1"/>
    <cellStyle name="Título" xfId="62" builtinId="15" customBuiltin="1"/>
    <cellStyle name="Título 2" xfId="64" builtinId="17" customBuiltin="1"/>
    <cellStyle name="Título 3" xfId="65" builtinId="18" customBuiltin="1"/>
    <cellStyle name="Total" xfId="66" builtinId="25" customBuiltin="1"/>
  </cellStyles>
  <dxfs count="0"/>
  <tableStyles count="0" defaultTableStyle="TableStyleMedium9" defaultPivotStyle="PivotStyleLight16"/>
  <colors>
    <mruColors>
      <color rgb="FFCCECFF"/>
      <color rgb="FFFFCCFF"/>
      <color rgb="FFCCCCFF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333375</xdr:colOff>
      <xdr:row>1</xdr:row>
      <xdr:rowOff>38100</xdr:rowOff>
    </xdr:from>
    <xdr:to>
      <xdr:col>25</xdr:col>
      <xdr:colOff>847725</xdr:colOff>
      <xdr:row>3</xdr:row>
      <xdr:rowOff>114300</xdr:rowOff>
    </xdr:to>
    <xdr:pic>
      <xdr:nvPicPr>
        <xdr:cNvPr id="3" name="Picture 2" descr="Escudo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79875" y="276225"/>
          <a:ext cx="514350" cy="552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80">
    <outlinePr summaryBelow="0"/>
  </sheetPr>
  <dimension ref="B1:BA131"/>
  <sheetViews>
    <sheetView showGridLines="0" tabSelected="1" view="pageBreakPreview" zoomScaleNormal="100" zoomScaleSheetLayoutView="100" workbookViewId="0">
      <pane xSplit="4" ySplit="8" topLeftCell="AR9" activePane="bottomRight" state="frozen"/>
      <selection activeCell="B65" sqref="B65"/>
      <selection pane="topRight" activeCell="B65" sqref="B65"/>
      <selection pane="bottomLeft" activeCell="B65" sqref="B65"/>
      <selection pane="bottomRight" activeCell="AX7" sqref="AX7"/>
    </sheetView>
  </sheetViews>
  <sheetFormatPr baseColWidth="10" defaultColWidth="10.7109375" defaultRowHeight="11.25" outlineLevelRow="2" x14ac:dyDescent="0.2"/>
  <cols>
    <col min="1" max="1" width="11.42578125" style="5" customWidth="1"/>
    <col min="2" max="2" width="0.85546875" style="5" customWidth="1"/>
    <col min="3" max="3" width="1.5703125" style="5" customWidth="1"/>
    <col min="4" max="4" width="54.7109375" style="33" customWidth="1"/>
    <col min="5" max="5" width="11.42578125" style="5" bestFit="1" customWidth="1"/>
    <col min="6" max="6" width="9.5703125" style="5" bestFit="1" customWidth="1"/>
    <col min="7" max="7" width="11.42578125" style="5" bestFit="1" customWidth="1"/>
    <col min="8" max="8" width="9.5703125" style="5" bestFit="1" customWidth="1"/>
    <col min="9" max="9" width="11.42578125" style="5" bestFit="1" customWidth="1"/>
    <col min="10" max="10" width="9.5703125" style="5" bestFit="1" customWidth="1"/>
    <col min="11" max="11" width="11.42578125" style="5" bestFit="1" customWidth="1"/>
    <col min="12" max="12" width="9.5703125" style="5" bestFit="1" customWidth="1"/>
    <col min="13" max="13" width="11.42578125" style="5" bestFit="1" customWidth="1"/>
    <col min="14" max="14" width="10.85546875" style="5" bestFit="1" customWidth="1"/>
    <col min="15" max="15" width="11.42578125" style="43" bestFit="1" customWidth="1"/>
    <col min="16" max="16" width="10.85546875" style="43" bestFit="1" customWidth="1"/>
    <col min="17" max="17" width="11.42578125" style="5" bestFit="1" customWidth="1"/>
    <col min="18" max="18" width="10.85546875" style="5" bestFit="1" customWidth="1"/>
    <col min="19" max="19" width="11.42578125" style="5" bestFit="1" customWidth="1"/>
    <col min="20" max="20" width="10.85546875" style="5" bestFit="1" customWidth="1"/>
    <col min="21" max="21" width="11.42578125" style="5" bestFit="1" customWidth="1"/>
    <col min="22" max="22" width="10.85546875" style="5" bestFit="1" customWidth="1"/>
    <col min="23" max="23" width="11.42578125" style="5" bestFit="1" customWidth="1"/>
    <col min="24" max="28" width="11.7109375" style="5" bestFit="1" customWidth="1"/>
    <col min="29" max="29" width="16.42578125" style="5" bestFit="1" customWidth="1"/>
    <col min="30" max="38" width="16.42578125" style="5" customWidth="1"/>
    <col min="39" max="39" width="20.7109375" style="5" bestFit="1" customWidth="1"/>
    <col min="40" max="40" width="12" style="5" bestFit="1" customWidth="1"/>
    <col min="41" max="49" width="12" style="5" customWidth="1"/>
    <col min="50" max="50" width="18.28515625" style="5" bestFit="1" customWidth="1"/>
    <col min="51" max="52" width="10.7109375" style="5"/>
    <col min="53" max="53" width="11.7109375" style="5" bestFit="1" customWidth="1"/>
    <col min="54" max="16384" width="10.7109375" style="5"/>
  </cols>
  <sheetData>
    <row r="1" spans="2:53" s="3" customFormat="1" ht="18.75" customHeight="1" x14ac:dyDescent="0.2">
      <c r="B1" s="2"/>
      <c r="D1" s="1" t="s">
        <v>18</v>
      </c>
      <c r="O1" s="40"/>
      <c r="P1" s="40"/>
    </row>
    <row r="2" spans="2:53" s="3" customFormat="1" ht="18.75" customHeight="1" x14ac:dyDescent="0.2">
      <c r="B2" s="2"/>
      <c r="D2" s="1" t="s">
        <v>19</v>
      </c>
      <c r="O2" s="40"/>
      <c r="P2" s="40"/>
    </row>
    <row r="3" spans="2:53" s="3" customFormat="1" ht="18.75" customHeight="1" x14ac:dyDescent="0.2">
      <c r="B3" s="2"/>
      <c r="D3" s="1" t="s">
        <v>20</v>
      </c>
      <c r="O3" s="40"/>
      <c r="P3" s="40"/>
    </row>
    <row r="4" spans="2:53" s="3" customFormat="1" ht="18.75" customHeight="1" x14ac:dyDescent="0.3">
      <c r="B4" s="2"/>
      <c r="D4" s="4" t="s">
        <v>109</v>
      </c>
      <c r="O4" s="40"/>
      <c r="P4" s="40"/>
    </row>
    <row r="5" spans="2:53" s="3" customFormat="1" ht="18.75" customHeight="1" thickBot="1" x14ac:dyDescent="0.35">
      <c r="B5" s="2"/>
      <c r="D5" s="4"/>
      <c r="O5" s="40"/>
      <c r="P5" s="40"/>
    </row>
    <row r="6" spans="2:53" ht="13.5" customHeight="1" thickBot="1" x14ac:dyDescent="0.25">
      <c r="D6" s="6"/>
      <c r="E6" s="59">
        <v>2010</v>
      </c>
      <c r="F6" s="60"/>
      <c r="G6" s="59">
        <v>2011</v>
      </c>
      <c r="H6" s="60"/>
      <c r="I6" s="59">
        <v>2012</v>
      </c>
      <c r="J6" s="60"/>
      <c r="K6" s="59">
        <v>2013</v>
      </c>
      <c r="L6" s="60"/>
      <c r="M6" s="59">
        <v>2014</v>
      </c>
      <c r="N6" s="60"/>
      <c r="O6" s="66">
        <v>2015</v>
      </c>
      <c r="P6" s="65"/>
      <c r="Q6" s="59">
        <v>2016</v>
      </c>
      <c r="R6" s="65"/>
      <c r="S6" s="59">
        <v>2017</v>
      </c>
      <c r="T6" s="65"/>
      <c r="U6" s="59">
        <v>2018</v>
      </c>
      <c r="V6" s="65"/>
      <c r="W6" s="59">
        <v>2019</v>
      </c>
      <c r="X6" s="61"/>
      <c r="Y6" s="59">
        <v>2020</v>
      </c>
      <c r="Z6" s="60"/>
      <c r="AA6" s="59">
        <v>2021</v>
      </c>
      <c r="AB6" s="60"/>
      <c r="AC6" s="59">
        <v>2022</v>
      </c>
      <c r="AD6" s="61"/>
      <c r="AE6" s="61"/>
      <c r="AF6" s="61"/>
      <c r="AG6" s="61"/>
      <c r="AH6" s="61"/>
      <c r="AI6" s="61"/>
      <c r="AJ6" s="61"/>
      <c r="AK6" s="61"/>
      <c r="AL6" s="61"/>
      <c r="AM6" s="61"/>
      <c r="AN6" s="61"/>
      <c r="AO6" s="61"/>
      <c r="AP6" s="61"/>
      <c r="AQ6" s="61"/>
      <c r="AR6" s="61"/>
      <c r="AS6" s="61"/>
      <c r="AT6" s="61"/>
      <c r="AU6" s="61"/>
      <c r="AV6" s="61"/>
      <c r="AW6" s="61"/>
      <c r="AX6" s="60"/>
      <c r="AY6" s="56"/>
      <c r="AZ6" s="56"/>
    </row>
    <row r="7" spans="2:53" s="8" customFormat="1" ht="12" thickBot="1" x14ac:dyDescent="0.25">
      <c r="B7" s="62" t="s">
        <v>21</v>
      </c>
      <c r="C7" s="63"/>
      <c r="D7" s="64"/>
      <c r="E7" s="7" t="s">
        <v>22</v>
      </c>
      <c r="F7" s="7" t="s">
        <v>23</v>
      </c>
      <c r="G7" s="7" t="s">
        <v>22</v>
      </c>
      <c r="H7" s="7" t="s">
        <v>23</v>
      </c>
      <c r="I7" s="7" t="s">
        <v>22</v>
      </c>
      <c r="J7" s="7" t="s">
        <v>58</v>
      </c>
      <c r="K7" s="7" t="s">
        <v>22</v>
      </c>
      <c r="L7" s="7" t="s">
        <v>58</v>
      </c>
      <c r="M7" s="7" t="s">
        <v>22</v>
      </c>
      <c r="N7" s="7" t="s">
        <v>58</v>
      </c>
      <c r="O7" s="44" t="s">
        <v>22</v>
      </c>
      <c r="P7" s="44" t="s">
        <v>58</v>
      </c>
      <c r="Q7" s="44" t="s">
        <v>22</v>
      </c>
      <c r="R7" s="44" t="s">
        <v>58</v>
      </c>
      <c r="S7" s="44" t="s">
        <v>22</v>
      </c>
      <c r="T7" s="44" t="s">
        <v>58</v>
      </c>
      <c r="U7" s="44" t="s">
        <v>22</v>
      </c>
      <c r="V7" s="44" t="s">
        <v>58</v>
      </c>
      <c r="W7" s="44" t="s">
        <v>22</v>
      </c>
      <c r="X7" s="44" t="s">
        <v>58</v>
      </c>
      <c r="Y7" s="7" t="s">
        <v>22</v>
      </c>
      <c r="Z7" s="7" t="s">
        <v>58</v>
      </c>
      <c r="AA7" s="7" t="s">
        <v>22</v>
      </c>
      <c r="AB7" s="7" t="s">
        <v>58</v>
      </c>
      <c r="AC7" s="7" t="s">
        <v>113</v>
      </c>
      <c r="AD7" s="7" t="s">
        <v>114</v>
      </c>
      <c r="AE7" s="7" t="s">
        <v>116</v>
      </c>
      <c r="AF7" s="7" t="s">
        <v>119</v>
      </c>
      <c r="AG7" s="7" t="s">
        <v>121</v>
      </c>
      <c r="AH7" s="7" t="s">
        <v>124</v>
      </c>
      <c r="AI7" s="7" t="s">
        <v>128</v>
      </c>
      <c r="AJ7" s="7" t="s">
        <v>130</v>
      </c>
      <c r="AK7" s="7" t="s">
        <v>131</v>
      </c>
      <c r="AL7" s="7" t="s">
        <v>135</v>
      </c>
      <c r="AM7" s="7" t="s">
        <v>110</v>
      </c>
      <c r="AN7" s="7" t="s">
        <v>112</v>
      </c>
      <c r="AO7" s="7" t="s">
        <v>115</v>
      </c>
      <c r="AP7" s="7" t="s">
        <v>117</v>
      </c>
      <c r="AQ7" s="7" t="s">
        <v>120</v>
      </c>
      <c r="AR7" s="7" t="s">
        <v>122</v>
      </c>
      <c r="AS7" s="7" t="s">
        <v>123</v>
      </c>
      <c r="AT7" s="7" t="s">
        <v>127</v>
      </c>
      <c r="AU7" s="7" t="s">
        <v>129</v>
      </c>
      <c r="AV7" s="7" t="s">
        <v>132</v>
      </c>
      <c r="AW7" s="7" t="s">
        <v>134</v>
      </c>
      <c r="AX7" s="7" t="s">
        <v>111</v>
      </c>
      <c r="AY7" s="53"/>
      <c r="AZ7" s="53"/>
    </row>
    <row r="8" spans="2:53" s="13" customFormat="1" ht="6.75" customHeight="1" x14ac:dyDescent="0.2">
      <c r="B8" s="9"/>
      <c r="C8" s="10"/>
      <c r="D8" s="11"/>
      <c r="E8" s="12"/>
      <c r="F8" s="12"/>
      <c r="G8" s="12"/>
      <c r="H8" s="12"/>
      <c r="I8" s="12"/>
      <c r="J8" s="12"/>
      <c r="K8" s="12"/>
      <c r="L8" s="12"/>
      <c r="M8" s="12"/>
      <c r="N8" s="12"/>
      <c r="O8" s="41"/>
      <c r="P8" s="41"/>
      <c r="Q8" s="41"/>
      <c r="R8" s="41"/>
      <c r="S8" s="46"/>
      <c r="T8" s="46"/>
      <c r="U8" s="46"/>
      <c r="V8" s="46"/>
      <c r="W8" s="46"/>
      <c r="X8" s="46"/>
      <c r="Y8" s="46"/>
      <c r="Z8" s="36"/>
      <c r="AA8" s="36"/>
      <c r="AB8" s="36"/>
      <c r="AC8" s="36"/>
      <c r="AD8" s="36"/>
      <c r="AE8" s="36"/>
      <c r="AF8" s="36"/>
      <c r="AG8" s="36"/>
      <c r="AH8" s="36"/>
      <c r="AI8" s="36"/>
      <c r="AJ8" s="36"/>
      <c r="AK8" s="36"/>
      <c r="AL8" s="36"/>
      <c r="AM8" s="36"/>
      <c r="AN8" s="36"/>
      <c r="AO8" s="36"/>
      <c r="AP8" s="36"/>
      <c r="AQ8" s="36"/>
      <c r="AR8" s="36"/>
      <c r="AS8" s="36"/>
      <c r="AT8" s="36"/>
      <c r="AU8" s="36"/>
      <c r="AV8" s="36"/>
      <c r="AW8" s="36"/>
      <c r="AX8" s="36"/>
    </row>
    <row r="9" spans="2:53" s="13" customFormat="1" ht="12" customHeight="1" x14ac:dyDescent="0.2">
      <c r="B9" s="14" t="s">
        <v>24</v>
      </c>
      <c r="C9" s="15"/>
      <c r="D9" s="16"/>
      <c r="E9" s="17">
        <f t="shared" ref="E9:R9" si="0">+E11+E16+E22+E25+E46+E50+E53</f>
        <v>612527347.60899997</v>
      </c>
      <c r="F9" s="18">
        <f t="shared" si="0"/>
        <v>106987794.31987123</v>
      </c>
      <c r="G9" s="17">
        <f t="shared" si="0"/>
        <v>44917183.941201597</v>
      </c>
      <c r="H9" s="18">
        <f t="shared" si="0"/>
        <v>14177324.282624183</v>
      </c>
      <c r="I9" s="17">
        <f t="shared" si="0"/>
        <v>91624909.452249616</v>
      </c>
      <c r="J9" s="18">
        <f t="shared" si="0"/>
        <v>16037050.249441661</v>
      </c>
      <c r="K9" s="18">
        <f t="shared" si="0"/>
        <v>63519986.423313007</v>
      </c>
      <c r="L9" s="18">
        <f t="shared" si="0"/>
        <v>11320977.970009211</v>
      </c>
      <c r="M9" s="18">
        <f t="shared" si="0"/>
        <v>389338575.73940551</v>
      </c>
      <c r="N9" s="18">
        <f t="shared" si="0"/>
        <v>332881566.34488064</v>
      </c>
      <c r="O9" s="18">
        <f t="shared" si="0"/>
        <v>365542510.94115126</v>
      </c>
      <c r="P9" s="18">
        <f t="shared" si="0"/>
        <v>326143188.33297145</v>
      </c>
      <c r="Q9" s="18">
        <f t="shared" si="0"/>
        <v>319150624.32795984</v>
      </c>
      <c r="R9" s="18">
        <f t="shared" si="0"/>
        <v>361090509.59022909</v>
      </c>
      <c r="S9" s="47">
        <v>141344273.5572646</v>
      </c>
      <c r="T9" s="47">
        <v>75916511.340916947</v>
      </c>
      <c r="U9" s="47">
        <v>310425067.48120964</v>
      </c>
      <c r="V9" s="47">
        <v>637897053.35810959</v>
      </c>
      <c r="W9" s="47">
        <v>1066543578.9628488</v>
      </c>
      <c r="X9" s="47">
        <v>1573283158.18624</v>
      </c>
      <c r="Y9" s="47">
        <v>2011098975.3685329</v>
      </c>
      <c r="Z9" s="47">
        <v>1754949876.5817852</v>
      </c>
      <c r="AA9" s="47">
        <v>4670501624.0165157</v>
      </c>
      <c r="AB9" s="47">
        <v>1587140522.1820722</v>
      </c>
      <c r="AC9" s="47">
        <v>411702773.79000002</v>
      </c>
      <c r="AD9" s="47">
        <v>420705405.62</v>
      </c>
      <c r="AE9" s="47">
        <v>434301458.94999999</v>
      </c>
      <c r="AF9" s="47">
        <v>449684231.63</v>
      </c>
      <c r="AG9" s="47">
        <v>469423250.74000001</v>
      </c>
      <c r="AH9" s="47">
        <v>710704299.34000003</v>
      </c>
      <c r="AI9" s="47">
        <v>503432388.09000003</v>
      </c>
      <c r="AJ9" s="47">
        <v>526737043.54000002</v>
      </c>
      <c r="AK9" s="47">
        <v>488033179.23000002</v>
      </c>
      <c r="AL9" s="47">
        <v>512980886.35000002</v>
      </c>
      <c r="AM9" s="47">
        <v>4927704917.2799988</v>
      </c>
      <c r="AN9" s="47">
        <v>49383799.239999995</v>
      </c>
      <c r="AO9" s="47">
        <v>43689840.719999999</v>
      </c>
      <c r="AP9" s="47">
        <v>109986188.09999999</v>
      </c>
      <c r="AQ9" s="47">
        <v>45511017.739999995</v>
      </c>
      <c r="AR9" s="47">
        <v>45055956.590000004</v>
      </c>
      <c r="AS9" s="47">
        <v>122771275.97</v>
      </c>
      <c r="AT9" s="47">
        <v>43466382.709999993</v>
      </c>
      <c r="AU9" s="47">
        <v>42707001.020000003</v>
      </c>
      <c r="AV9" s="47">
        <v>112595838.24000001</v>
      </c>
      <c r="AW9" s="47">
        <v>41571955.110000007</v>
      </c>
      <c r="AX9" s="47">
        <v>656739255.44000006</v>
      </c>
      <c r="AY9" s="52"/>
      <c r="AZ9" s="52"/>
      <c r="BA9" s="58"/>
    </row>
    <row r="10" spans="2:53" s="13" customFormat="1" ht="6.75" customHeight="1" outlineLevel="1" x14ac:dyDescent="0.2">
      <c r="B10" s="19"/>
      <c r="C10" s="15"/>
      <c r="D10" s="16"/>
      <c r="E10" s="20"/>
      <c r="F10" s="20"/>
      <c r="G10" s="20"/>
      <c r="H10" s="20"/>
      <c r="I10" s="20"/>
      <c r="J10" s="20"/>
      <c r="K10" s="36"/>
      <c r="L10" s="36"/>
      <c r="M10" s="36"/>
      <c r="N10" s="36"/>
      <c r="O10" s="18"/>
      <c r="P10" s="18"/>
      <c r="Q10" s="18"/>
      <c r="R10" s="18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  <c r="AI10" s="47"/>
      <c r="AJ10" s="47"/>
      <c r="AK10" s="47"/>
      <c r="AL10" s="47"/>
      <c r="AM10" s="47"/>
      <c r="AN10" s="47"/>
      <c r="AO10" s="47"/>
      <c r="AP10" s="47"/>
      <c r="AQ10" s="47"/>
      <c r="AR10" s="47"/>
      <c r="AS10" s="47"/>
      <c r="AT10" s="47"/>
      <c r="AU10" s="47"/>
      <c r="AV10" s="47"/>
      <c r="AW10" s="47"/>
      <c r="AX10" s="47"/>
      <c r="AY10" s="52"/>
      <c r="AZ10" s="52"/>
      <c r="BA10" s="58"/>
    </row>
    <row r="11" spans="2:53" s="24" customFormat="1" ht="12" customHeight="1" outlineLevel="1" x14ac:dyDescent="0.2">
      <c r="B11" s="21"/>
      <c r="C11" s="22" t="s">
        <v>25</v>
      </c>
      <c r="D11" s="23"/>
      <c r="E11" s="17">
        <f>SUM(E12:E15)</f>
        <v>6231056.54</v>
      </c>
      <c r="F11" s="17">
        <f>SUM(F12:F13)</f>
        <v>5842286.7999999998</v>
      </c>
      <c r="G11" s="17">
        <f>SUM(G12:G15)</f>
        <v>6897379.6199515862</v>
      </c>
      <c r="H11" s="17">
        <f>SUM(H12:H13)</f>
        <v>5942726.1637677411</v>
      </c>
      <c r="I11" s="17">
        <f>SUM(I12:I15)</f>
        <v>8106213.1912896242</v>
      </c>
      <c r="J11" s="17">
        <f t="shared" ref="J11:P11" si="1">SUM(J12:J14)</f>
        <v>6294648.5252574505</v>
      </c>
      <c r="K11" s="17">
        <f t="shared" si="1"/>
        <v>9312677.1873963438</v>
      </c>
      <c r="L11" s="17">
        <f t="shared" si="1"/>
        <v>5907566.5933492128</v>
      </c>
      <c r="M11" s="17">
        <f t="shared" si="1"/>
        <v>12298858.67</v>
      </c>
      <c r="N11" s="17">
        <f t="shared" si="1"/>
        <v>7229654.1534111574</v>
      </c>
      <c r="O11" s="18">
        <f t="shared" si="1"/>
        <v>15682445.815277219</v>
      </c>
      <c r="P11" s="18">
        <f t="shared" si="1"/>
        <v>4573716.3136977637</v>
      </c>
      <c r="Q11" s="18">
        <f>SUM(Q12:Q14)</f>
        <v>19282345.039148867</v>
      </c>
      <c r="R11" s="18">
        <f>SUM(R12:R14)</f>
        <v>3892368.6385307778</v>
      </c>
      <c r="S11" s="47">
        <v>19441914.977264605</v>
      </c>
      <c r="T11" s="47">
        <v>771532.37645965733</v>
      </c>
      <c r="U11" s="47">
        <v>2477189.4978431496</v>
      </c>
      <c r="V11" s="47">
        <v>9521.3337191656119</v>
      </c>
      <c r="W11" s="47">
        <v>0</v>
      </c>
      <c r="X11" s="47">
        <v>0</v>
      </c>
      <c r="Y11" s="47">
        <v>0</v>
      </c>
      <c r="Z11" s="47">
        <v>0</v>
      </c>
      <c r="AA11" s="47">
        <v>0</v>
      </c>
      <c r="AB11" s="47">
        <v>0</v>
      </c>
      <c r="AC11" s="47">
        <v>0</v>
      </c>
      <c r="AD11" s="47">
        <v>0</v>
      </c>
      <c r="AE11" s="47">
        <v>0</v>
      </c>
      <c r="AF11" s="47">
        <v>0</v>
      </c>
      <c r="AG11" s="47">
        <v>0</v>
      </c>
      <c r="AH11" s="47">
        <v>0</v>
      </c>
      <c r="AI11" s="47">
        <v>0</v>
      </c>
      <c r="AJ11" s="47">
        <v>0</v>
      </c>
      <c r="AK11" s="47">
        <v>0</v>
      </c>
      <c r="AL11" s="47">
        <v>0</v>
      </c>
      <c r="AM11" s="47">
        <v>0</v>
      </c>
      <c r="AN11" s="47">
        <v>0</v>
      </c>
      <c r="AO11" s="47">
        <v>0</v>
      </c>
      <c r="AP11" s="47">
        <v>0</v>
      </c>
      <c r="AQ11" s="47">
        <v>0</v>
      </c>
      <c r="AR11" s="47">
        <v>0</v>
      </c>
      <c r="AS11" s="47">
        <v>0</v>
      </c>
      <c r="AT11" s="47">
        <v>0</v>
      </c>
      <c r="AU11" s="47">
        <v>0</v>
      </c>
      <c r="AV11" s="47">
        <v>0</v>
      </c>
      <c r="AW11" s="47">
        <v>0</v>
      </c>
      <c r="AX11" s="47">
        <v>0</v>
      </c>
      <c r="AY11" s="52"/>
      <c r="AZ11" s="52"/>
      <c r="BA11" s="58"/>
    </row>
    <row r="12" spans="2:53" s="24" customFormat="1" ht="12" customHeight="1" outlineLevel="2" x14ac:dyDescent="0.2">
      <c r="B12" s="21"/>
      <c r="C12" s="22"/>
      <c r="D12" s="25" t="s">
        <v>77</v>
      </c>
      <c r="E12" s="26">
        <v>2340187.96</v>
      </c>
      <c r="F12" s="26">
        <v>512709.63</v>
      </c>
      <c r="G12" s="26">
        <v>2719141.873323082</v>
      </c>
      <c r="H12" s="26">
        <v>505871.00802792667</v>
      </c>
      <c r="I12" s="26">
        <v>2986523.1511388938</v>
      </c>
      <c r="J12" s="26">
        <v>497321.26550649072</v>
      </c>
      <c r="K12" s="26">
        <v>3303092.6999900416</v>
      </c>
      <c r="L12" s="26">
        <v>483908.54388427502</v>
      </c>
      <c r="M12" s="26">
        <v>6048160.1699999999</v>
      </c>
      <c r="N12" s="26">
        <v>482358.93836470629</v>
      </c>
      <c r="O12" s="20">
        <v>7524669.1418904355</v>
      </c>
      <c r="P12" s="20">
        <v>417630.82643747237</v>
      </c>
      <c r="Q12" s="20">
        <v>9638226.7068515252</v>
      </c>
      <c r="R12" s="20">
        <v>340563.81810327549</v>
      </c>
      <c r="S12" s="48">
        <v>12196531.896477535</v>
      </c>
      <c r="T12" s="48">
        <v>186363.5353018915</v>
      </c>
      <c r="U12" s="48">
        <v>2477189.4978431496</v>
      </c>
      <c r="V12" s="48">
        <v>9521.3337191656119</v>
      </c>
      <c r="W12" s="48"/>
      <c r="X12" s="48"/>
      <c r="Y12" s="48"/>
      <c r="Z12" s="48"/>
      <c r="AA12" s="48"/>
      <c r="AB12" s="48"/>
      <c r="AC12" s="48"/>
      <c r="AD12" s="48"/>
      <c r="AE12" s="48"/>
      <c r="AF12" s="48"/>
      <c r="AG12" s="48"/>
      <c r="AH12" s="48"/>
      <c r="AI12" s="48"/>
      <c r="AJ12" s="48"/>
      <c r="AK12" s="48"/>
      <c r="AL12" s="48"/>
      <c r="AM12" s="48"/>
      <c r="AN12" s="48"/>
      <c r="AO12" s="48"/>
      <c r="AP12" s="48"/>
      <c r="AQ12" s="48"/>
      <c r="AR12" s="48"/>
      <c r="AS12" s="48"/>
      <c r="AT12" s="48"/>
      <c r="AU12" s="48"/>
      <c r="AV12" s="48"/>
      <c r="AW12" s="48"/>
      <c r="AX12" s="48"/>
      <c r="AY12" s="52"/>
      <c r="AZ12" s="52"/>
      <c r="BA12" s="58"/>
    </row>
    <row r="13" spans="2:53" s="24" customFormat="1" ht="12" customHeight="1" outlineLevel="2" x14ac:dyDescent="0.2">
      <c r="B13" s="21"/>
      <c r="C13" s="22"/>
      <c r="D13" s="25" t="s">
        <v>26</v>
      </c>
      <c r="E13" s="26">
        <v>3890868.58</v>
      </c>
      <c r="F13" s="26">
        <v>5329577.17</v>
      </c>
      <c r="G13" s="26">
        <v>4178237.7466285042</v>
      </c>
      <c r="H13" s="26">
        <v>5436855.155739814</v>
      </c>
      <c r="I13" s="26">
        <v>4671541.6901507312</v>
      </c>
      <c r="J13" s="26">
        <v>5138707.7013469534</v>
      </c>
      <c r="K13" s="26">
        <v>5338124.03</v>
      </c>
      <c r="L13" s="26">
        <v>4543769.6570552262</v>
      </c>
      <c r="M13" s="26">
        <v>5476083.2599999998</v>
      </c>
      <c r="N13" s="26">
        <v>5820683.8986516213</v>
      </c>
      <c r="O13" s="20">
        <v>7118990.3544647601</v>
      </c>
      <c r="P13" s="20">
        <v>3530024.35781834</v>
      </c>
      <c r="Q13" s="20">
        <v>8300779.6313598733</v>
      </c>
      <c r="R13" s="20">
        <v>3157832.5113739823</v>
      </c>
      <c r="S13" s="48">
        <v>6835759.1894791229</v>
      </c>
      <c r="T13" s="48">
        <v>567730.22582980583</v>
      </c>
      <c r="U13" s="48"/>
      <c r="V13" s="48"/>
      <c r="W13" s="48"/>
      <c r="X13" s="48"/>
      <c r="Y13" s="48"/>
      <c r="Z13" s="48"/>
      <c r="AA13" s="48"/>
      <c r="AB13" s="48"/>
      <c r="AC13" s="48"/>
      <c r="AD13" s="48"/>
      <c r="AE13" s="48"/>
      <c r="AF13" s="48"/>
      <c r="AG13" s="48"/>
      <c r="AH13" s="48"/>
      <c r="AI13" s="48"/>
      <c r="AJ13" s="48"/>
      <c r="AK13" s="48"/>
      <c r="AL13" s="48"/>
      <c r="AM13" s="48"/>
      <c r="AN13" s="48"/>
      <c r="AO13" s="48"/>
      <c r="AP13" s="48"/>
      <c r="AQ13" s="48"/>
      <c r="AR13" s="48"/>
      <c r="AS13" s="48"/>
      <c r="AT13" s="48"/>
      <c r="AU13" s="48"/>
      <c r="AV13" s="48"/>
      <c r="AW13" s="48"/>
      <c r="AX13" s="48"/>
      <c r="AY13" s="52"/>
      <c r="AZ13" s="52"/>
      <c r="BA13" s="58"/>
    </row>
    <row r="14" spans="2:53" s="24" customFormat="1" ht="12" customHeight="1" outlineLevel="2" x14ac:dyDescent="0.2">
      <c r="B14" s="21"/>
      <c r="C14" s="22"/>
      <c r="D14" s="25" t="s">
        <v>60</v>
      </c>
      <c r="E14" s="26"/>
      <c r="F14" s="26"/>
      <c r="G14" s="26"/>
      <c r="H14" s="26"/>
      <c r="I14" s="26">
        <v>448148.35</v>
      </c>
      <c r="J14" s="26">
        <v>658619.55840400595</v>
      </c>
      <c r="K14" s="26">
        <v>671460.45740630059</v>
      </c>
      <c r="L14" s="26">
        <v>879888.39240971231</v>
      </c>
      <c r="M14" s="26">
        <v>774615.24</v>
      </c>
      <c r="N14" s="26">
        <v>926611.31639482977</v>
      </c>
      <c r="O14" s="20">
        <v>1038786.3189220234</v>
      </c>
      <c r="P14" s="20">
        <v>626061.12944195105</v>
      </c>
      <c r="Q14" s="20">
        <v>1343338.7009374667</v>
      </c>
      <c r="R14" s="20">
        <v>393972.30905351951</v>
      </c>
      <c r="S14" s="48">
        <v>409623.89130794769</v>
      </c>
      <c r="T14" s="48">
        <v>17438.615327959989</v>
      </c>
      <c r="U14" s="48"/>
      <c r="V14" s="48"/>
      <c r="W14" s="48"/>
      <c r="X14" s="48"/>
      <c r="Y14" s="48"/>
      <c r="Z14" s="48"/>
      <c r="AA14" s="48"/>
      <c r="AB14" s="48"/>
      <c r="AC14" s="48"/>
      <c r="AD14" s="48"/>
      <c r="AE14" s="48"/>
      <c r="AF14" s="48"/>
      <c r="AG14" s="48"/>
      <c r="AH14" s="48"/>
      <c r="AI14" s="48"/>
      <c r="AJ14" s="48"/>
      <c r="AK14" s="48"/>
      <c r="AL14" s="48"/>
      <c r="AM14" s="48"/>
      <c r="AN14" s="48"/>
      <c r="AO14" s="48"/>
      <c r="AP14" s="48"/>
      <c r="AQ14" s="48"/>
      <c r="AR14" s="48"/>
      <c r="AS14" s="48"/>
      <c r="AT14" s="48"/>
      <c r="AU14" s="48"/>
      <c r="AV14" s="48"/>
      <c r="AW14" s="48"/>
      <c r="AX14" s="48"/>
      <c r="AY14" s="52"/>
      <c r="AZ14" s="52"/>
      <c r="BA14" s="58"/>
    </row>
    <row r="15" spans="2:53" s="13" customFormat="1" ht="6.75" customHeight="1" outlineLevel="1" x14ac:dyDescent="0.2">
      <c r="B15" s="27"/>
      <c r="C15" s="15"/>
      <c r="D15" s="16"/>
      <c r="E15" s="20"/>
      <c r="F15" s="20"/>
      <c r="G15" s="20"/>
      <c r="H15" s="20"/>
      <c r="I15" s="20"/>
      <c r="J15" s="20"/>
      <c r="K15" s="36"/>
      <c r="L15" s="36"/>
      <c r="M15" s="36"/>
      <c r="N15" s="36"/>
      <c r="O15" s="18"/>
      <c r="P15" s="18"/>
      <c r="Q15" s="18"/>
      <c r="R15" s="18"/>
      <c r="S15" s="47"/>
      <c r="T15" s="47"/>
      <c r="U15" s="47"/>
      <c r="V15" s="47"/>
      <c r="W15" s="47"/>
      <c r="X15" s="47"/>
      <c r="Y15" s="47"/>
      <c r="Z15" s="47"/>
      <c r="AA15" s="47"/>
      <c r="AB15" s="47"/>
      <c r="AC15" s="47"/>
      <c r="AD15" s="47"/>
      <c r="AE15" s="47"/>
      <c r="AF15" s="47"/>
      <c r="AG15" s="47"/>
      <c r="AH15" s="47"/>
      <c r="AI15" s="47"/>
      <c r="AJ15" s="47"/>
      <c r="AK15" s="47"/>
      <c r="AL15" s="47"/>
      <c r="AM15" s="47"/>
      <c r="AN15" s="47"/>
      <c r="AO15" s="47"/>
      <c r="AP15" s="47"/>
      <c r="AQ15" s="47"/>
      <c r="AR15" s="47"/>
      <c r="AS15" s="47"/>
      <c r="AT15" s="47"/>
      <c r="AU15" s="47"/>
      <c r="AV15" s="47"/>
      <c r="AW15" s="47"/>
      <c r="AX15" s="47"/>
      <c r="AY15" s="52"/>
      <c r="AZ15" s="52"/>
      <c r="BA15" s="58"/>
    </row>
    <row r="16" spans="2:53" s="24" customFormat="1" ht="12" customHeight="1" outlineLevel="1" x14ac:dyDescent="0.2">
      <c r="B16" s="21"/>
      <c r="C16" s="22" t="s">
        <v>27</v>
      </c>
      <c r="D16" s="23"/>
      <c r="E16" s="17">
        <f t="shared" ref="E16:R16" si="2">SUM(E17:E20)</f>
        <v>3198829.93</v>
      </c>
      <c r="F16" s="17">
        <f t="shared" si="2"/>
        <v>11128986.259871231</v>
      </c>
      <c r="G16" s="17">
        <f t="shared" si="2"/>
        <v>2279883.2112500002</v>
      </c>
      <c r="H16" s="17">
        <f t="shared" si="2"/>
        <v>345836.43274999992</v>
      </c>
      <c r="I16" s="17">
        <f t="shared" si="2"/>
        <v>644598.16096000001</v>
      </c>
      <c r="J16" s="17">
        <f t="shared" si="2"/>
        <v>218924.1605</v>
      </c>
      <c r="K16" s="17">
        <f t="shared" si="2"/>
        <v>654893.88</v>
      </c>
      <c r="L16" s="17">
        <f t="shared" si="2"/>
        <v>193070.33666</v>
      </c>
      <c r="M16" s="17">
        <f t="shared" si="2"/>
        <v>946509.63</v>
      </c>
      <c r="N16" s="17">
        <f t="shared" si="2"/>
        <v>171724.43177999998</v>
      </c>
      <c r="O16" s="18">
        <f t="shared" si="2"/>
        <v>688785.68</v>
      </c>
      <c r="P16" s="18">
        <f t="shared" si="2"/>
        <v>62476.994019999998</v>
      </c>
      <c r="Q16" s="18">
        <f t="shared" si="2"/>
        <v>130505.67000000001</v>
      </c>
      <c r="R16" s="18">
        <f t="shared" si="2"/>
        <v>11869.7857</v>
      </c>
      <c r="S16" s="47">
        <v>14188759.120000001</v>
      </c>
      <c r="T16" s="47">
        <v>8143446.8887363952</v>
      </c>
      <c r="U16" s="47">
        <v>28100297.450000003</v>
      </c>
      <c r="V16" s="47">
        <v>14324443.794390405</v>
      </c>
      <c r="W16" s="47">
        <v>48226553.095759995</v>
      </c>
      <c r="X16" s="47">
        <v>19771996.656239998</v>
      </c>
      <c r="Y16" s="47">
        <v>73892378.510215655</v>
      </c>
      <c r="Z16" s="47">
        <v>24106088.020795103</v>
      </c>
      <c r="AA16" s="47">
        <v>100687674.2576087</v>
      </c>
      <c r="AB16" s="47">
        <v>26861824.762071945</v>
      </c>
      <c r="AC16" s="47">
        <v>0</v>
      </c>
      <c r="AD16" s="47">
        <v>0</v>
      </c>
      <c r="AE16" s="47">
        <v>0</v>
      </c>
      <c r="AF16" s="47">
        <v>0</v>
      </c>
      <c r="AG16" s="47">
        <v>0</v>
      </c>
      <c r="AH16" s="47">
        <v>0</v>
      </c>
      <c r="AI16" s="47">
        <v>0</v>
      </c>
      <c r="AJ16" s="47">
        <v>0</v>
      </c>
      <c r="AK16" s="47">
        <v>0</v>
      </c>
      <c r="AL16" s="47">
        <v>0</v>
      </c>
      <c r="AM16" s="47">
        <v>0</v>
      </c>
      <c r="AN16" s="47">
        <v>0</v>
      </c>
      <c r="AO16" s="47">
        <v>0</v>
      </c>
      <c r="AP16" s="47">
        <v>0</v>
      </c>
      <c r="AQ16" s="47">
        <v>0</v>
      </c>
      <c r="AR16" s="47">
        <v>0</v>
      </c>
      <c r="AS16" s="47">
        <v>0</v>
      </c>
      <c r="AT16" s="47">
        <v>0</v>
      </c>
      <c r="AU16" s="47">
        <v>0</v>
      </c>
      <c r="AV16" s="47">
        <v>0</v>
      </c>
      <c r="AW16" s="47">
        <v>0</v>
      </c>
      <c r="AX16" s="47">
        <v>0</v>
      </c>
      <c r="AY16" s="52"/>
      <c r="AZ16" s="52"/>
      <c r="BA16" s="58"/>
    </row>
    <row r="17" spans="2:53" s="24" customFormat="1" ht="12" customHeight="1" outlineLevel="2" x14ac:dyDescent="0.2">
      <c r="B17" s="21"/>
      <c r="C17" s="22"/>
      <c r="D17" s="25" t="s">
        <v>7</v>
      </c>
      <c r="E17" s="26">
        <v>286508.61</v>
      </c>
      <c r="F17" s="26">
        <v>10838184.939871231</v>
      </c>
      <c r="G17" s="26">
        <v>379725.85125000001</v>
      </c>
      <c r="H17" s="26">
        <v>252879.67274999997</v>
      </c>
      <c r="I17" s="26">
        <v>476263.28096</v>
      </c>
      <c r="J17" s="26">
        <v>222981.6005</v>
      </c>
      <c r="K17" s="26">
        <v>654893.88</v>
      </c>
      <c r="L17" s="26">
        <v>193070.33666</v>
      </c>
      <c r="M17" s="26">
        <v>946509.63</v>
      </c>
      <c r="N17" s="26">
        <v>171724.43177999998</v>
      </c>
      <c r="O17" s="20">
        <v>688785.68</v>
      </c>
      <c r="P17" s="20">
        <v>62476.994019999998</v>
      </c>
      <c r="Q17" s="20">
        <v>130505.67000000001</v>
      </c>
      <c r="R17" s="20">
        <v>11869.7857</v>
      </c>
      <c r="S17" s="48"/>
      <c r="T17" s="48"/>
      <c r="U17" s="48"/>
      <c r="V17" s="48"/>
      <c r="W17" s="48"/>
      <c r="X17" s="48"/>
      <c r="Y17" s="48"/>
      <c r="Z17" s="48"/>
      <c r="AA17" s="48"/>
      <c r="AB17" s="48"/>
      <c r="AC17" s="48"/>
      <c r="AD17" s="48"/>
      <c r="AE17" s="48"/>
      <c r="AF17" s="48"/>
      <c r="AG17" s="48"/>
      <c r="AH17" s="48"/>
      <c r="AI17" s="48"/>
      <c r="AJ17" s="48"/>
      <c r="AK17" s="48"/>
      <c r="AL17" s="48"/>
      <c r="AM17" s="48"/>
      <c r="AN17" s="48"/>
      <c r="AO17" s="48"/>
      <c r="AP17" s="48"/>
      <c r="AQ17" s="48"/>
      <c r="AR17" s="48"/>
      <c r="AS17" s="48"/>
      <c r="AT17" s="48"/>
      <c r="AU17" s="48"/>
      <c r="AV17" s="48"/>
      <c r="AW17" s="48"/>
      <c r="AX17" s="48"/>
      <c r="AY17" s="52"/>
      <c r="AZ17" s="52"/>
      <c r="BA17" s="58"/>
    </row>
    <row r="18" spans="2:53" s="24" customFormat="1" ht="12" customHeight="1" outlineLevel="2" x14ac:dyDescent="0.2">
      <c r="B18" s="21"/>
      <c r="C18" s="22"/>
      <c r="D18" s="25" t="s">
        <v>17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/>
      <c r="O18" s="20">
        <v>0</v>
      </c>
      <c r="P18" s="20"/>
      <c r="Q18" s="20">
        <v>0</v>
      </c>
      <c r="R18" s="20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  <c r="AJ18" s="48"/>
      <c r="AK18" s="48"/>
      <c r="AL18" s="48"/>
      <c r="AM18" s="48"/>
      <c r="AN18" s="48"/>
      <c r="AO18" s="48"/>
      <c r="AP18" s="48"/>
      <c r="AQ18" s="48"/>
      <c r="AR18" s="48"/>
      <c r="AS18" s="48"/>
      <c r="AT18" s="48"/>
      <c r="AU18" s="48"/>
      <c r="AV18" s="48"/>
      <c r="AW18" s="48"/>
      <c r="AX18" s="48"/>
      <c r="AY18" s="52"/>
      <c r="AZ18" s="52"/>
      <c r="BA18" s="58"/>
    </row>
    <row r="19" spans="2:53" s="24" customFormat="1" ht="12" customHeight="1" outlineLevel="2" x14ac:dyDescent="0.2">
      <c r="B19" s="21"/>
      <c r="C19" s="22"/>
      <c r="D19" s="25" t="s">
        <v>0</v>
      </c>
      <c r="E19" s="26">
        <v>336854.74</v>
      </c>
      <c r="F19" s="26">
        <v>35756.76</v>
      </c>
      <c r="G19" s="26">
        <v>708664.77</v>
      </c>
      <c r="H19" s="26">
        <v>36558.230000000003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0">
        <v>0</v>
      </c>
      <c r="P19" s="20">
        <v>0</v>
      </c>
      <c r="Q19" s="20">
        <v>0</v>
      </c>
      <c r="R19" s="20">
        <v>0</v>
      </c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  <c r="AJ19" s="48"/>
      <c r="AK19" s="48"/>
      <c r="AL19" s="48"/>
      <c r="AM19" s="48"/>
      <c r="AN19" s="48"/>
      <c r="AO19" s="48"/>
      <c r="AP19" s="48"/>
      <c r="AQ19" s="48"/>
      <c r="AR19" s="48"/>
      <c r="AS19" s="48"/>
      <c r="AT19" s="48"/>
      <c r="AU19" s="48"/>
      <c r="AV19" s="48"/>
      <c r="AW19" s="48"/>
      <c r="AX19" s="48"/>
      <c r="AY19" s="52"/>
      <c r="AZ19" s="52"/>
      <c r="BA19" s="58"/>
    </row>
    <row r="20" spans="2:53" s="24" customFormat="1" ht="12" customHeight="1" outlineLevel="2" x14ac:dyDescent="0.2">
      <c r="B20" s="21"/>
      <c r="C20" s="22"/>
      <c r="D20" s="25" t="s">
        <v>28</v>
      </c>
      <c r="E20" s="26">
        <v>2575466.58</v>
      </c>
      <c r="F20" s="26">
        <v>255044.56</v>
      </c>
      <c r="G20" s="26">
        <v>1191492.5900000001</v>
      </c>
      <c r="H20" s="26">
        <v>56398.53</v>
      </c>
      <c r="I20" s="26">
        <v>168334.88</v>
      </c>
      <c r="J20" s="26">
        <v>-4057.44</v>
      </c>
      <c r="K20" s="26">
        <v>0</v>
      </c>
      <c r="L20" s="26">
        <v>0</v>
      </c>
      <c r="M20" s="26">
        <v>0</v>
      </c>
      <c r="N20" s="26">
        <v>0</v>
      </c>
      <c r="O20" s="20">
        <v>0</v>
      </c>
      <c r="P20" s="20">
        <v>0</v>
      </c>
      <c r="Q20" s="20">
        <v>0</v>
      </c>
      <c r="R20" s="20">
        <v>0</v>
      </c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48"/>
      <c r="AH20" s="48"/>
      <c r="AI20" s="48"/>
      <c r="AJ20" s="48"/>
      <c r="AK20" s="48"/>
      <c r="AL20" s="48"/>
      <c r="AM20" s="48"/>
      <c r="AN20" s="48"/>
      <c r="AO20" s="48"/>
      <c r="AP20" s="48"/>
      <c r="AQ20" s="48"/>
      <c r="AR20" s="48"/>
      <c r="AS20" s="48"/>
      <c r="AT20" s="48"/>
      <c r="AU20" s="48"/>
      <c r="AV20" s="48"/>
      <c r="AW20" s="48"/>
      <c r="AX20" s="48"/>
      <c r="AY20" s="52"/>
      <c r="AZ20" s="52"/>
      <c r="BA20" s="58"/>
    </row>
    <row r="21" spans="2:53" s="13" customFormat="1" ht="6.75" customHeight="1" outlineLevel="1" x14ac:dyDescent="0.2">
      <c r="B21" s="27"/>
      <c r="C21" s="15"/>
      <c r="D21" s="16"/>
      <c r="E21" s="20"/>
      <c r="F21" s="20"/>
      <c r="G21" s="20"/>
      <c r="H21" s="20"/>
      <c r="I21" s="20"/>
      <c r="J21" s="20"/>
      <c r="K21" s="36"/>
      <c r="L21" s="36"/>
      <c r="M21" s="36"/>
      <c r="N21" s="36"/>
      <c r="O21" s="18"/>
      <c r="P21" s="18"/>
      <c r="Q21" s="18"/>
      <c r="R21" s="18"/>
      <c r="S21" s="47"/>
      <c r="T21" s="47"/>
      <c r="U21" s="47"/>
      <c r="V21" s="47"/>
      <c r="W21" s="47"/>
      <c r="X21" s="47"/>
      <c r="Y21" s="47"/>
      <c r="Z21" s="47"/>
      <c r="AA21" s="47"/>
      <c r="AB21" s="47"/>
      <c r="AC21" s="47"/>
      <c r="AD21" s="47"/>
      <c r="AE21" s="47"/>
      <c r="AF21" s="47"/>
      <c r="AG21" s="47"/>
      <c r="AH21" s="47"/>
      <c r="AI21" s="47"/>
      <c r="AJ21" s="47"/>
      <c r="AK21" s="47"/>
      <c r="AL21" s="47"/>
      <c r="AM21" s="47"/>
      <c r="AN21" s="47"/>
      <c r="AO21" s="47"/>
      <c r="AP21" s="47"/>
      <c r="AQ21" s="47"/>
      <c r="AR21" s="47"/>
      <c r="AS21" s="47"/>
      <c r="AT21" s="47"/>
      <c r="AU21" s="47"/>
      <c r="AV21" s="47"/>
      <c r="AW21" s="47"/>
      <c r="AX21" s="47"/>
      <c r="AY21" s="52"/>
      <c r="AZ21" s="52"/>
      <c r="BA21" s="58"/>
    </row>
    <row r="22" spans="2:53" s="24" customFormat="1" ht="12" customHeight="1" outlineLevel="1" x14ac:dyDescent="0.2">
      <c r="B22" s="21"/>
      <c r="C22" s="22" t="s">
        <v>29</v>
      </c>
      <c r="D22" s="23"/>
      <c r="E22" s="17">
        <f t="shared" ref="E22:P22" si="3">+E23</f>
        <v>898799.14</v>
      </c>
      <c r="F22" s="17">
        <f t="shared" si="3"/>
        <v>188545.22</v>
      </c>
      <c r="G22" s="17">
        <f t="shared" si="3"/>
        <v>0</v>
      </c>
      <c r="H22" s="17">
        <f t="shared" si="3"/>
        <v>0</v>
      </c>
      <c r="I22" s="17">
        <f t="shared" si="3"/>
        <v>0</v>
      </c>
      <c r="J22" s="17">
        <f t="shared" si="3"/>
        <v>0</v>
      </c>
      <c r="K22" s="17">
        <f t="shared" si="3"/>
        <v>0</v>
      </c>
      <c r="L22" s="17">
        <f t="shared" si="3"/>
        <v>0</v>
      </c>
      <c r="M22" s="17">
        <f t="shared" si="3"/>
        <v>0</v>
      </c>
      <c r="N22" s="17">
        <f t="shared" si="3"/>
        <v>0</v>
      </c>
      <c r="O22" s="18">
        <f t="shared" si="3"/>
        <v>0</v>
      </c>
      <c r="P22" s="18">
        <f t="shared" si="3"/>
        <v>0</v>
      </c>
      <c r="Q22" s="18">
        <f>+Q23</f>
        <v>0</v>
      </c>
      <c r="R22" s="18">
        <f>+R23</f>
        <v>0</v>
      </c>
      <c r="S22" s="47"/>
      <c r="T22" s="47"/>
      <c r="U22" s="47"/>
      <c r="V22" s="47"/>
      <c r="W22" s="47"/>
      <c r="X22" s="47"/>
      <c r="Y22" s="47"/>
      <c r="Z22" s="47"/>
      <c r="AA22" s="47"/>
      <c r="AB22" s="47"/>
      <c r="AC22" s="47"/>
      <c r="AD22" s="47"/>
      <c r="AE22" s="47"/>
      <c r="AF22" s="47"/>
      <c r="AG22" s="47"/>
      <c r="AH22" s="47"/>
      <c r="AI22" s="47"/>
      <c r="AJ22" s="47"/>
      <c r="AK22" s="47"/>
      <c r="AL22" s="47"/>
      <c r="AM22" s="47"/>
      <c r="AN22" s="47"/>
      <c r="AO22" s="47"/>
      <c r="AP22" s="47"/>
      <c r="AQ22" s="47"/>
      <c r="AR22" s="47"/>
      <c r="AS22" s="47"/>
      <c r="AT22" s="47"/>
      <c r="AU22" s="47"/>
      <c r="AV22" s="47"/>
      <c r="AW22" s="47"/>
      <c r="AX22" s="47"/>
      <c r="AY22" s="52"/>
      <c r="AZ22" s="52"/>
      <c r="BA22" s="58"/>
    </row>
    <row r="23" spans="2:53" s="24" customFormat="1" ht="12" customHeight="1" outlineLevel="2" x14ac:dyDescent="0.2">
      <c r="B23" s="21"/>
      <c r="C23" s="22"/>
      <c r="D23" s="23"/>
      <c r="E23" s="26">
        <v>898799.14</v>
      </c>
      <c r="F23" s="26">
        <v>188545.22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0">
        <v>0</v>
      </c>
      <c r="P23" s="20">
        <v>0</v>
      </c>
      <c r="Q23" s="20">
        <v>0</v>
      </c>
      <c r="R23" s="20">
        <v>0</v>
      </c>
      <c r="S23" s="48"/>
      <c r="T23" s="48"/>
      <c r="U23" s="48"/>
      <c r="V23" s="48"/>
      <c r="W23" s="48"/>
      <c r="X23" s="48"/>
      <c r="Y23" s="48"/>
      <c r="Z23" s="48"/>
      <c r="AA23" s="48"/>
      <c r="AB23" s="48"/>
      <c r="AC23" s="48"/>
      <c r="AD23" s="48"/>
      <c r="AE23" s="48"/>
      <c r="AF23" s="48"/>
      <c r="AG23" s="48"/>
      <c r="AH23" s="48"/>
      <c r="AI23" s="48"/>
      <c r="AJ23" s="48"/>
      <c r="AK23" s="48"/>
      <c r="AL23" s="48"/>
      <c r="AM23" s="48"/>
      <c r="AN23" s="48"/>
      <c r="AO23" s="48"/>
      <c r="AP23" s="48"/>
      <c r="AQ23" s="48"/>
      <c r="AR23" s="48"/>
      <c r="AS23" s="48"/>
      <c r="AT23" s="48"/>
      <c r="AU23" s="48"/>
      <c r="AV23" s="48"/>
      <c r="AW23" s="48"/>
      <c r="AX23" s="48"/>
      <c r="AY23" s="52"/>
      <c r="AZ23" s="52"/>
      <c r="BA23" s="58"/>
    </row>
    <row r="24" spans="2:53" s="13" customFormat="1" ht="6.75" customHeight="1" outlineLevel="1" x14ac:dyDescent="0.2">
      <c r="B24" s="27"/>
      <c r="C24" s="15"/>
      <c r="D24" s="16"/>
      <c r="E24" s="20"/>
      <c r="F24" s="20"/>
      <c r="G24" s="20"/>
      <c r="H24" s="20"/>
      <c r="I24" s="20"/>
      <c r="J24" s="20"/>
      <c r="K24" s="36"/>
      <c r="L24" s="36"/>
      <c r="M24" s="36"/>
      <c r="N24" s="36"/>
      <c r="O24" s="20"/>
      <c r="P24" s="20"/>
      <c r="Q24" s="20"/>
      <c r="R24" s="20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48"/>
      <c r="AO24" s="48"/>
      <c r="AP24" s="48"/>
      <c r="AQ24" s="48"/>
      <c r="AR24" s="48"/>
      <c r="AS24" s="48"/>
      <c r="AT24" s="48"/>
      <c r="AU24" s="48"/>
      <c r="AV24" s="48"/>
      <c r="AW24" s="48"/>
      <c r="AX24" s="48"/>
      <c r="AY24" s="52"/>
      <c r="AZ24" s="52"/>
      <c r="BA24" s="58"/>
    </row>
    <row r="25" spans="2:53" s="24" customFormat="1" ht="12" customHeight="1" outlineLevel="1" x14ac:dyDescent="0.2">
      <c r="B25" s="21"/>
      <c r="C25" s="22" t="s">
        <v>30</v>
      </c>
      <c r="D25" s="23"/>
      <c r="E25" s="17">
        <f t="shared" ref="E25:R25" si="4">SUM(E26:E41)</f>
        <v>602198661.99899995</v>
      </c>
      <c r="F25" s="17">
        <f t="shared" si="4"/>
        <v>89827976.040000007</v>
      </c>
      <c r="G25" s="17">
        <f t="shared" si="4"/>
        <v>35739921.110000007</v>
      </c>
      <c r="H25" s="17">
        <f t="shared" si="4"/>
        <v>7871363.1999999993</v>
      </c>
      <c r="I25" s="17">
        <f t="shared" si="4"/>
        <v>50014098.100000001</v>
      </c>
      <c r="J25" s="17">
        <f t="shared" si="4"/>
        <v>6922437.5800000001</v>
      </c>
      <c r="K25" s="17">
        <f t="shared" si="4"/>
        <v>53552415.355916664</v>
      </c>
      <c r="L25" s="17">
        <f t="shared" si="4"/>
        <v>5220341.04</v>
      </c>
      <c r="M25" s="17">
        <f t="shared" si="4"/>
        <v>376093207.4394055</v>
      </c>
      <c r="N25" s="17">
        <f t="shared" si="4"/>
        <v>325480187.75968951</v>
      </c>
      <c r="O25" s="18">
        <f t="shared" si="4"/>
        <v>349171279.44587404</v>
      </c>
      <c r="P25" s="18">
        <f t="shared" si="4"/>
        <v>321506995.02525371</v>
      </c>
      <c r="Q25" s="18">
        <f t="shared" si="4"/>
        <v>299737773.61881095</v>
      </c>
      <c r="R25" s="18">
        <f t="shared" si="4"/>
        <v>357186271.16599834</v>
      </c>
      <c r="S25" s="47">
        <v>107713599.45999999</v>
      </c>
      <c r="T25" s="47">
        <v>67001532.075720891</v>
      </c>
      <c r="U25" s="47">
        <v>279847580.5333665</v>
      </c>
      <c r="V25" s="47">
        <v>623563088.23000002</v>
      </c>
      <c r="W25" s="47">
        <v>1018317025.8670888</v>
      </c>
      <c r="X25" s="47">
        <v>1553511161.53</v>
      </c>
      <c r="Y25" s="47">
        <v>1937184693.3683171</v>
      </c>
      <c r="Z25" s="47">
        <v>956248830.06496298</v>
      </c>
      <c r="AA25" s="47">
        <v>4345151449.7589073</v>
      </c>
      <c r="AB25" s="47">
        <v>704957571.10000014</v>
      </c>
      <c r="AC25" s="47">
        <v>411702773.79000002</v>
      </c>
      <c r="AD25" s="47">
        <v>420705405.62</v>
      </c>
      <c r="AE25" s="47">
        <v>434301458.94999999</v>
      </c>
      <c r="AF25" s="47">
        <v>449684231.63</v>
      </c>
      <c r="AG25" s="47">
        <v>469423250.74000001</v>
      </c>
      <c r="AH25" s="47">
        <v>486779299.34000003</v>
      </c>
      <c r="AI25" s="47">
        <v>503432388.09000003</v>
      </c>
      <c r="AJ25" s="47">
        <v>526737043.54000002</v>
      </c>
      <c r="AK25" s="47">
        <v>488033179.23000002</v>
      </c>
      <c r="AL25" s="47">
        <v>512980886.35000002</v>
      </c>
      <c r="AM25" s="47">
        <v>4703779917.2799988</v>
      </c>
      <c r="AN25" s="47">
        <v>49383799.239999995</v>
      </c>
      <c r="AO25" s="47">
        <v>43689840.719999999</v>
      </c>
      <c r="AP25" s="47">
        <v>45712565.120000005</v>
      </c>
      <c r="AQ25" s="47">
        <v>45511017.739999995</v>
      </c>
      <c r="AR25" s="47">
        <v>45055956.590000004</v>
      </c>
      <c r="AS25" s="47">
        <v>45170036.549999997</v>
      </c>
      <c r="AT25" s="47">
        <v>43466382.709999993</v>
      </c>
      <c r="AU25" s="47">
        <v>42707001.020000003</v>
      </c>
      <c r="AV25" s="47">
        <v>42139919.340000011</v>
      </c>
      <c r="AW25" s="47">
        <v>41571955.110000007</v>
      </c>
      <c r="AX25" s="47">
        <v>444408474.13999999</v>
      </c>
      <c r="AY25" s="52"/>
      <c r="AZ25" s="52"/>
      <c r="BA25" s="58"/>
    </row>
    <row r="26" spans="2:53" s="24" customFormat="1" ht="12" customHeight="1" outlineLevel="2" x14ac:dyDescent="0.2">
      <c r="B26" s="21"/>
      <c r="C26" s="22"/>
      <c r="D26" s="25" t="s">
        <v>31</v>
      </c>
      <c r="E26" s="26">
        <v>291443856.96000004</v>
      </c>
      <c r="F26" s="26">
        <v>36383673.07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0">
        <v>0</v>
      </c>
      <c r="P26" s="20">
        <v>0</v>
      </c>
      <c r="Q26" s="20">
        <v>0</v>
      </c>
      <c r="R26" s="20">
        <v>0</v>
      </c>
      <c r="S26" s="48"/>
      <c r="T26" s="48"/>
      <c r="U26" s="48"/>
      <c r="V26" s="48"/>
      <c r="W26" s="48"/>
      <c r="X26" s="48"/>
      <c r="Y26" s="48"/>
      <c r="Z26" s="48"/>
      <c r="AA26" s="48"/>
      <c r="AB26" s="48"/>
      <c r="AC26" s="48"/>
      <c r="AD26" s="48"/>
      <c r="AE26" s="48"/>
      <c r="AF26" s="48"/>
      <c r="AG26" s="48"/>
      <c r="AH26" s="48"/>
      <c r="AI26" s="48"/>
      <c r="AJ26" s="48"/>
      <c r="AK26" s="48"/>
      <c r="AL26" s="48"/>
      <c r="AM26" s="48"/>
      <c r="AN26" s="48"/>
      <c r="AO26" s="48"/>
      <c r="AP26" s="48"/>
      <c r="AQ26" s="48"/>
      <c r="AR26" s="48"/>
      <c r="AS26" s="48"/>
      <c r="AT26" s="48"/>
      <c r="AU26" s="48"/>
      <c r="AV26" s="48"/>
      <c r="AW26" s="48"/>
      <c r="AX26" s="48"/>
      <c r="AY26" s="52"/>
      <c r="AZ26" s="52"/>
      <c r="BA26" s="58"/>
    </row>
    <row r="27" spans="2:53" s="24" customFormat="1" ht="12" customHeight="1" outlineLevel="2" x14ac:dyDescent="0.2">
      <c r="B27" s="21"/>
      <c r="C27" s="22"/>
      <c r="D27" s="25" t="s">
        <v>32</v>
      </c>
      <c r="E27" s="26">
        <v>4022896.71</v>
      </c>
      <c r="F27" s="26">
        <v>502215.95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0">
        <v>0</v>
      </c>
      <c r="P27" s="20">
        <v>0</v>
      </c>
      <c r="Q27" s="20">
        <v>0</v>
      </c>
      <c r="R27" s="20">
        <v>0</v>
      </c>
      <c r="S27" s="48"/>
      <c r="T27" s="48"/>
      <c r="U27" s="48"/>
      <c r="V27" s="48"/>
      <c r="W27" s="48"/>
      <c r="X27" s="48"/>
      <c r="Y27" s="48"/>
      <c r="Z27" s="48"/>
      <c r="AA27" s="48"/>
      <c r="AB27" s="48"/>
      <c r="AC27" s="48"/>
      <c r="AD27" s="48"/>
      <c r="AE27" s="48"/>
      <c r="AF27" s="48"/>
      <c r="AG27" s="48"/>
      <c r="AH27" s="48"/>
      <c r="AI27" s="48"/>
      <c r="AJ27" s="48"/>
      <c r="AK27" s="48"/>
      <c r="AL27" s="48"/>
      <c r="AM27" s="48"/>
      <c r="AN27" s="48"/>
      <c r="AO27" s="48"/>
      <c r="AP27" s="48"/>
      <c r="AQ27" s="48"/>
      <c r="AR27" s="48"/>
      <c r="AS27" s="48"/>
      <c r="AT27" s="48"/>
      <c r="AU27" s="48"/>
      <c r="AV27" s="48"/>
      <c r="AW27" s="48"/>
      <c r="AX27" s="48"/>
      <c r="AY27" s="52"/>
      <c r="AZ27" s="52"/>
      <c r="BA27" s="58"/>
    </row>
    <row r="28" spans="2:53" s="24" customFormat="1" ht="12" customHeight="1" outlineLevel="2" x14ac:dyDescent="0.2">
      <c r="B28" s="21"/>
      <c r="C28" s="22"/>
      <c r="D28" s="25" t="s">
        <v>33</v>
      </c>
      <c r="E28" s="26">
        <v>27422648.219999999</v>
      </c>
      <c r="F28" s="26">
        <v>3629508.91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0">
        <v>0</v>
      </c>
      <c r="P28" s="20">
        <v>0</v>
      </c>
      <c r="Q28" s="20">
        <v>0</v>
      </c>
      <c r="R28" s="20">
        <v>0</v>
      </c>
      <c r="S28" s="48"/>
      <c r="T28" s="48"/>
      <c r="U28" s="48"/>
      <c r="V28" s="48"/>
      <c r="W28" s="48"/>
      <c r="X28" s="48"/>
      <c r="Y28" s="48"/>
      <c r="Z28" s="48"/>
      <c r="AA28" s="48"/>
      <c r="AB28" s="48"/>
      <c r="AC28" s="48"/>
      <c r="AD28" s="48"/>
      <c r="AE28" s="48"/>
      <c r="AF28" s="48"/>
      <c r="AG28" s="48"/>
      <c r="AH28" s="48"/>
      <c r="AI28" s="48"/>
      <c r="AJ28" s="48"/>
      <c r="AK28" s="48"/>
      <c r="AL28" s="48"/>
      <c r="AM28" s="48"/>
      <c r="AN28" s="48"/>
      <c r="AO28" s="48"/>
      <c r="AP28" s="48"/>
      <c r="AQ28" s="48"/>
      <c r="AR28" s="48"/>
      <c r="AS28" s="48"/>
      <c r="AT28" s="48"/>
      <c r="AU28" s="48"/>
      <c r="AV28" s="48"/>
      <c r="AW28" s="48"/>
      <c r="AX28" s="48"/>
      <c r="AY28" s="52"/>
      <c r="AZ28" s="52"/>
      <c r="BA28" s="58"/>
    </row>
    <row r="29" spans="2:53" s="24" customFormat="1" ht="12" customHeight="1" outlineLevel="2" x14ac:dyDescent="0.2">
      <c r="B29" s="21"/>
      <c r="C29" s="22"/>
      <c r="D29" s="25" t="s">
        <v>34</v>
      </c>
      <c r="E29" s="26">
        <v>21164232.209999997</v>
      </c>
      <c r="F29" s="26">
        <v>3458498.25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0">
        <v>0</v>
      </c>
      <c r="P29" s="20">
        <v>0</v>
      </c>
      <c r="Q29" s="20">
        <v>0</v>
      </c>
      <c r="R29" s="20">
        <v>0</v>
      </c>
      <c r="S29" s="48"/>
      <c r="T29" s="48"/>
      <c r="U29" s="48"/>
      <c r="V29" s="48"/>
      <c r="W29" s="48"/>
      <c r="X29" s="48"/>
      <c r="Y29" s="48"/>
      <c r="Z29" s="48"/>
      <c r="AA29" s="48"/>
      <c r="AB29" s="48"/>
      <c r="AC29" s="48"/>
      <c r="AD29" s="48"/>
      <c r="AE29" s="48"/>
      <c r="AF29" s="48"/>
      <c r="AG29" s="48"/>
      <c r="AH29" s="48"/>
      <c r="AI29" s="48"/>
      <c r="AJ29" s="48"/>
      <c r="AK29" s="48"/>
      <c r="AL29" s="48"/>
      <c r="AM29" s="48"/>
      <c r="AN29" s="48"/>
      <c r="AO29" s="48"/>
      <c r="AP29" s="48"/>
      <c r="AQ29" s="48"/>
      <c r="AR29" s="48"/>
      <c r="AS29" s="48"/>
      <c r="AT29" s="48"/>
      <c r="AU29" s="48"/>
      <c r="AV29" s="48"/>
      <c r="AW29" s="48"/>
      <c r="AX29" s="48"/>
      <c r="AY29" s="52"/>
      <c r="AZ29" s="52"/>
      <c r="BA29" s="58"/>
    </row>
    <row r="30" spans="2:53" s="24" customFormat="1" ht="12" customHeight="1" outlineLevel="2" x14ac:dyDescent="0.2">
      <c r="B30" s="21"/>
      <c r="C30" s="22"/>
      <c r="D30" s="25" t="s">
        <v>3</v>
      </c>
      <c r="E30" s="26">
        <v>21547188.899999999</v>
      </c>
      <c r="F30" s="26">
        <v>2484407.7000000002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0">
        <v>0</v>
      </c>
      <c r="P30" s="20">
        <v>0</v>
      </c>
      <c r="Q30" s="20">
        <v>0</v>
      </c>
      <c r="R30" s="20">
        <v>0</v>
      </c>
      <c r="S30" s="48"/>
      <c r="T30" s="48"/>
      <c r="U30" s="48"/>
      <c r="V30" s="48"/>
      <c r="W30" s="48"/>
      <c r="X30" s="48"/>
      <c r="Y30" s="48"/>
      <c r="Z30" s="48"/>
      <c r="AA30" s="48"/>
      <c r="AB30" s="48"/>
      <c r="AC30" s="48"/>
      <c r="AD30" s="48"/>
      <c r="AE30" s="48"/>
      <c r="AF30" s="48"/>
      <c r="AG30" s="48"/>
      <c r="AH30" s="48"/>
      <c r="AI30" s="48"/>
      <c r="AJ30" s="48"/>
      <c r="AK30" s="48"/>
      <c r="AL30" s="48"/>
      <c r="AM30" s="48"/>
      <c r="AN30" s="48"/>
      <c r="AO30" s="48"/>
      <c r="AP30" s="48"/>
      <c r="AQ30" s="48"/>
      <c r="AR30" s="48"/>
      <c r="AS30" s="48"/>
      <c r="AT30" s="48"/>
      <c r="AU30" s="48"/>
      <c r="AV30" s="48"/>
      <c r="AW30" s="48"/>
      <c r="AX30" s="48"/>
      <c r="AY30" s="52"/>
      <c r="AZ30" s="52"/>
      <c r="BA30" s="58"/>
    </row>
    <row r="31" spans="2:53" s="24" customFormat="1" ht="12" customHeight="1" outlineLevel="2" x14ac:dyDescent="0.2">
      <c r="B31" s="21"/>
      <c r="C31" s="22"/>
      <c r="D31" s="25" t="s">
        <v>4</v>
      </c>
      <c r="E31" s="26">
        <v>24588039.650000002</v>
      </c>
      <c r="F31" s="26">
        <v>3743972.28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0">
        <v>0</v>
      </c>
      <c r="P31" s="20">
        <v>0</v>
      </c>
      <c r="Q31" s="20">
        <v>0</v>
      </c>
      <c r="R31" s="20">
        <v>0</v>
      </c>
      <c r="S31" s="48"/>
      <c r="T31" s="48"/>
      <c r="U31" s="48"/>
      <c r="V31" s="48"/>
      <c r="W31" s="48"/>
      <c r="X31" s="48"/>
      <c r="Y31" s="48"/>
      <c r="Z31" s="48"/>
      <c r="AA31" s="48"/>
      <c r="AB31" s="48"/>
      <c r="AC31" s="48"/>
      <c r="AD31" s="48"/>
      <c r="AE31" s="48"/>
      <c r="AF31" s="48"/>
      <c r="AG31" s="48"/>
      <c r="AH31" s="48"/>
      <c r="AI31" s="48"/>
      <c r="AJ31" s="48"/>
      <c r="AK31" s="48"/>
      <c r="AL31" s="48"/>
      <c r="AM31" s="48"/>
      <c r="AN31" s="48"/>
      <c r="AO31" s="48"/>
      <c r="AP31" s="48"/>
      <c r="AQ31" s="48"/>
      <c r="AR31" s="48"/>
      <c r="AS31" s="48"/>
      <c r="AT31" s="48"/>
      <c r="AU31" s="48"/>
      <c r="AV31" s="48"/>
      <c r="AW31" s="48"/>
      <c r="AX31" s="48"/>
      <c r="AY31" s="52"/>
      <c r="AZ31" s="52"/>
      <c r="BA31" s="58"/>
    </row>
    <row r="32" spans="2:53" s="24" customFormat="1" ht="12" customHeight="1" outlineLevel="2" x14ac:dyDescent="0.2">
      <c r="B32" s="21"/>
      <c r="C32" s="22"/>
      <c r="D32" s="25" t="s">
        <v>5</v>
      </c>
      <c r="E32" s="26">
        <v>87763009.370000005</v>
      </c>
      <c r="F32" s="26">
        <v>1422587.82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0">
        <v>0</v>
      </c>
      <c r="P32" s="20">
        <v>0</v>
      </c>
      <c r="Q32" s="20">
        <v>0</v>
      </c>
      <c r="R32" s="20">
        <v>0</v>
      </c>
      <c r="S32" s="48"/>
      <c r="T32" s="48"/>
      <c r="U32" s="48"/>
      <c r="V32" s="48"/>
      <c r="W32" s="48"/>
      <c r="X32" s="48"/>
      <c r="Y32" s="48"/>
      <c r="Z32" s="48"/>
      <c r="AA32" s="48"/>
      <c r="AB32" s="48"/>
      <c r="AC32" s="48"/>
      <c r="AD32" s="48"/>
      <c r="AE32" s="48"/>
      <c r="AF32" s="48"/>
      <c r="AG32" s="48"/>
      <c r="AH32" s="48"/>
      <c r="AI32" s="48"/>
      <c r="AJ32" s="48"/>
      <c r="AK32" s="48"/>
      <c r="AL32" s="48"/>
      <c r="AM32" s="48"/>
      <c r="AN32" s="48"/>
      <c r="AO32" s="48"/>
      <c r="AP32" s="48"/>
      <c r="AQ32" s="48"/>
      <c r="AR32" s="48"/>
      <c r="AS32" s="48"/>
      <c r="AT32" s="48"/>
      <c r="AU32" s="48"/>
      <c r="AV32" s="48"/>
      <c r="AW32" s="48"/>
      <c r="AX32" s="48"/>
      <c r="AY32" s="52"/>
      <c r="AZ32" s="52"/>
      <c r="BA32" s="58"/>
    </row>
    <row r="33" spans="2:53" s="24" customFormat="1" ht="12" customHeight="1" outlineLevel="2" x14ac:dyDescent="0.2">
      <c r="B33" s="21"/>
      <c r="C33" s="22"/>
      <c r="D33" s="25" t="s">
        <v>1</v>
      </c>
      <c r="E33" s="26">
        <v>1133916.83</v>
      </c>
      <c r="F33" s="26">
        <v>68035.009999999995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0"/>
      <c r="P33" s="20"/>
      <c r="Q33" s="20"/>
      <c r="R33" s="20"/>
      <c r="S33" s="48"/>
      <c r="T33" s="48"/>
      <c r="U33" s="48"/>
      <c r="V33" s="48"/>
      <c r="W33" s="48"/>
      <c r="X33" s="48"/>
      <c r="Y33" s="48"/>
      <c r="Z33" s="48"/>
      <c r="AA33" s="48"/>
      <c r="AB33" s="48"/>
      <c r="AC33" s="48"/>
      <c r="AD33" s="48"/>
      <c r="AE33" s="48"/>
      <c r="AF33" s="48"/>
      <c r="AG33" s="48"/>
      <c r="AH33" s="48"/>
      <c r="AI33" s="48"/>
      <c r="AJ33" s="48"/>
      <c r="AK33" s="48"/>
      <c r="AL33" s="48"/>
      <c r="AM33" s="48"/>
      <c r="AN33" s="48"/>
      <c r="AO33" s="48"/>
      <c r="AP33" s="48"/>
      <c r="AQ33" s="48"/>
      <c r="AR33" s="48"/>
      <c r="AS33" s="48"/>
      <c r="AT33" s="48"/>
      <c r="AU33" s="48"/>
      <c r="AV33" s="48"/>
      <c r="AW33" s="48"/>
      <c r="AX33" s="48"/>
      <c r="AY33" s="52"/>
      <c r="AZ33" s="52"/>
      <c r="BA33" s="58"/>
    </row>
    <row r="34" spans="2:53" s="24" customFormat="1" ht="12" customHeight="1" outlineLevel="2" x14ac:dyDescent="0.2">
      <c r="B34" s="21"/>
      <c r="C34" s="22"/>
      <c r="D34" s="25" t="s">
        <v>35</v>
      </c>
      <c r="E34" s="26">
        <v>1269615.96</v>
      </c>
      <c r="F34" s="26">
        <v>437270.51</v>
      </c>
      <c r="G34" s="26">
        <v>1269615.96</v>
      </c>
      <c r="H34" s="26">
        <v>326179.11</v>
      </c>
      <c r="I34" s="26">
        <v>1269615.96</v>
      </c>
      <c r="J34" s="26">
        <v>215741.9</v>
      </c>
      <c r="K34" s="26">
        <v>1192032.7259166667</v>
      </c>
      <c r="L34" s="26">
        <v>104833.51</v>
      </c>
      <c r="M34" s="26">
        <v>513610.13</v>
      </c>
      <c r="N34" s="26">
        <v>21322.75</v>
      </c>
      <c r="O34" s="20">
        <v>59517.42</v>
      </c>
      <c r="P34" s="20">
        <v>2924.39</v>
      </c>
      <c r="Q34" s="20">
        <v>5310</v>
      </c>
      <c r="R34" s="20">
        <v>794.27</v>
      </c>
      <c r="S34" s="48">
        <v>6195</v>
      </c>
      <c r="T34" s="48">
        <v>0</v>
      </c>
      <c r="U34" s="48"/>
      <c r="V34" s="48"/>
      <c r="W34" s="48"/>
      <c r="X34" s="48"/>
      <c r="Y34" s="48"/>
      <c r="Z34" s="48"/>
      <c r="AA34" s="48"/>
      <c r="AB34" s="48"/>
      <c r="AC34" s="48"/>
      <c r="AD34" s="48"/>
      <c r="AE34" s="48"/>
      <c r="AF34" s="48"/>
      <c r="AG34" s="48"/>
      <c r="AH34" s="48"/>
      <c r="AI34" s="48"/>
      <c r="AJ34" s="48"/>
      <c r="AK34" s="48"/>
      <c r="AL34" s="48"/>
      <c r="AM34" s="48"/>
      <c r="AN34" s="48"/>
      <c r="AO34" s="48"/>
      <c r="AP34" s="48"/>
      <c r="AQ34" s="48"/>
      <c r="AR34" s="48"/>
      <c r="AS34" s="48"/>
      <c r="AT34" s="48"/>
      <c r="AU34" s="48"/>
      <c r="AV34" s="48"/>
      <c r="AW34" s="48"/>
      <c r="AX34" s="48"/>
      <c r="AY34" s="52"/>
      <c r="AZ34" s="52"/>
      <c r="BA34" s="58"/>
    </row>
    <row r="35" spans="2:53" s="24" customFormat="1" ht="12" customHeight="1" outlineLevel="2" x14ac:dyDescent="0.2">
      <c r="B35" s="21"/>
      <c r="C35" s="22"/>
      <c r="D35" s="25" t="s">
        <v>81</v>
      </c>
      <c r="E35" s="26"/>
      <c r="F35" s="26"/>
      <c r="G35" s="26"/>
      <c r="H35" s="26"/>
      <c r="I35" s="26"/>
      <c r="J35" s="26"/>
      <c r="K35" s="26"/>
      <c r="L35" s="26"/>
      <c r="M35" s="26">
        <v>331444793.86940551</v>
      </c>
      <c r="N35" s="26">
        <v>320314060.05968952</v>
      </c>
      <c r="O35" s="20">
        <v>331444793.86587399</v>
      </c>
      <c r="P35" s="20">
        <v>300953430.8552537</v>
      </c>
      <c r="Q35" s="20">
        <v>276203994.87881094</v>
      </c>
      <c r="R35" s="20">
        <v>236665668.72819003</v>
      </c>
      <c r="S35" s="48">
        <v>77966219.159999996</v>
      </c>
      <c r="T35" s="48">
        <v>62350041.695720889</v>
      </c>
      <c r="U35" s="48">
        <v>155932438.31988233</v>
      </c>
      <c r="V35" s="48">
        <v>114841924.09</v>
      </c>
      <c r="W35" s="48">
        <v>155932438.31988233</v>
      </c>
      <c r="X35" s="48">
        <v>105091109.31000002</v>
      </c>
      <c r="Y35" s="48">
        <v>155932438.3197059</v>
      </c>
      <c r="Z35" s="48">
        <v>96259897.845713407</v>
      </c>
      <c r="AA35" s="48">
        <v>155932438.31994116</v>
      </c>
      <c r="AB35" s="48">
        <v>86872581.799999997</v>
      </c>
      <c r="AC35" s="48">
        <v>12994369.859999999</v>
      </c>
      <c r="AD35" s="48">
        <v>12994369.859999999</v>
      </c>
      <c r="AE35" s="48">
        <v>12994369.859999999</v>
      </c>
      <c r="AF35" s="48">
        <v>12994369.859999999</v>
      </c>
      <c r="AG35" s="48">
        <v>12994369.859999999</v>
      </c>
      <c r="AH35" s="48">
        <v>12994369.859999999</v>
      </c>
      <c r="AI35" s="48">
        <v>12994369.859999999</v>
      </c>
      <c r="AJ35" s="48">
        <v>12994369.859999999</v>
      </c>
      <c r="AK35" s="48">
        <v>12994369.859999999</v>
      </c>
      <c r="AL35" s="48">
        <v>12994369.859999999</v>
      </c>
      <c r="AM35" s="48">
        <v>129943698.59999999</v>
      </c>
      <c r="AN35" s="48">
        <v>6962412.7300000004</v>
      </c>
      <c r="AO35" s="48">
        <v>6228909.8600000003</v>
      </c>
      <c r="AP35" s="48">
        <v>6833479.1600000001</v>
      </c>
      <c r="AQ35" s="48">
        <v>6331290.2800000003</v>
      </c>
      <c r="AR35" s="48">
        <v>6921374.1699999999</v>
      </c>
      <c r="AS35" s="48">
        <v>6425369.4100000001</v>
      </c>
      <c r="AT35" s="48">
        <v>6150396.2800000003</v>
      </c>
      <c r="AU35" s="48">
        <v>6932326.6600000001</v>
      </c>
      <c r="AV35" s="48">
        <v>6238222.7300000004</v>
      </c>
      <c r="AW35" s="48">
        <v>6382211.6699999999</v>
      </c>
      <c r="AX35" s="48">
        <v>65405992.950000003</v>
      </c>
      <c r="AY35" s="52"/>
      <c r="AZ35" s="52"/>
      <c r="BA35" s="58"/>
    </row>
    <row r="36" spans="2:53" s="24" customFormat="1" ht="12" customHeight="1" outlineLevel="2" x14ac:dyDescent="0.2">
      <c r="B36" s="21"/>
      <c r="C36" s="22"/>
      <c r="D36" s="25" t="s">
        <v>83</v>
      </c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0"/>
      <c r="P36" s="20"/>
      <c r="Q36" s="20"/>
      <c r="R36" s="20"/>
      <c r="S36" s="48">
        <v>0</v>
      </c>
      <c r="T36" s="48">
        <v>0</v>
      </c>
      <c r="U36" s="48">
        <v>98708572.563484177</v>
      </c>
      <c r="V36" s="48">
        <v>35554912.299999997</v>
      </c>
      <c r="W36" s="48">
        <v>98708572.566968367</v>
      </c>
      <c r="X36" s="48">
        <v>21460544.959999997</v>
      </c>
      <c r="Y36" s="48">
        <v>99540052.737420946</v>
      </c>
      <c r="Z36" s="48">
        <v>7625685.0092495652</v>
      </c>
      <c r="AA36" s="48"/>
      <c r="AB36" s="48"/>
      <c r="AC36" s="48"/>
      <c r="AD36" s="48"/>
      <c r="AE36" s="48"/>
      <c r="AF36" s="48"/>
      <c r="AG36" s="48"/>
      <c r="AH36" s="48"/>
      <c r="AI36" s="48"/>
      <c r="AJ36" s="48"/>
      <c r="AK36" s="48"/>
      <c r="AL36" s="48"/>
      <c r="AM36" s="48"/>
      <c r="AN36" s="48"/>
      <c r="AO36" s="48"/>
      <c r="AP36" s="48"/>
      <c r="AQ36" s="48"/>
      <c r="AR36" s="48"/>
      <c r="AS36" s="48"/>
      <c r="AT36" s="48"/>
      <c r="AU36" s="48"/>
      <c r="AV36" s="48"/>
      <c r="AW36" s="48"/>
      <c r="AX36" s="48"/>
      <c r="AY36" s="52"/>
      <c r="AZ36" s="52"/>
      <c r="BA36" s="58"/>
    </row>
    <row r="37" spans="2:53" s="24" customFormat="1" ht="12" customHeight="1" outlineLevel="2" x14ac:dyDescent="0.2">
      <c r="B37" s="21"/>
      <c r="C37" s="22"/>
      <c r="D37" s="25" t="s">
        <v>79</v>
      </c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0">
        <v>0</v>
      </c>
      <c r="P37" s="20">
        <v>15837842.470000016</v>
      </c>
      <c r="Q37" s="20">
        <v>0</v>
      </c>
      <c r="R37" s="20">
        <v>115818931.64780834</v>
      </c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  <c r="AN37" s="48"/>
      <c r="AO37" s="48"/>
      <c r="AP37" s="48"/>
      <c r="AQ37" s="48"/>
      <c r="AR37" s="48"/>
      <c r="AS37" s="48"/>
      <c r="AT37" s="48"/>
      <c r="AU37" s="48"/>
      <c r="AV37" s="48"/>
      <c r="AW37" s="48"/>
      <c r="AX37" s="48"/>
      <c r="AY37" s="52"/>
      <c r="AZ37" s="52"/>
      <c r="BA37" s="58"/>
    </row>
    <row r="38" spans="2:53" s="24" customFormat="1" ht="12" customHeight="1" outlineLevel="2" x14ac:dyDescent="0.2">
      <c r="B38" s="21"/>
      <c r="C38" s="22"/>
      <c r="D38" s="25" t="s">
        <v>61</v>
      </c>
      <c r="E38" s="26">
        <v>34830110.869999997</v>
      </c>
      <c r="F38" s="26">
        <v>9354147.9199999999</v>
      </c>
      <c r="G38" s="26">
        <v>34470305.150000006</v>
      </c>
      <c r="H38" s="26">
        <v>7545184.0899999989</v>
      </c>
      <c r="I38" s="26">
        <v>48744482.140000001</v>
      </c>
      <c r="J38" s="26">
        <v>6706695.6799999997</v>
      </c>
      <c r="K38" s="26">
        <v>52360382.629999995</v>
      </c>
      <c r="L38" s="26">
        <v>5115507.53</v>
      </c>
      <c r="M38" s="26">
        <v>44134803.440000005</v>
      </c>
      <c r="N38" s="26">
        <v>5144804.95</v>
      </c>
      <c r="O38" s="20">
        <v>17666968.16</v>
      </c>
      <c r="P38" s="20">
        <v>4712797.3099999996</v>
      </c>
      <c r="Q38" s="20">
        <v>23528468.740000002</v>
      </c>
      <c r="R38" s="20">
        <v>4700876.5199999996</v>
      </c>
      <c r="S38" s="48">
        <v>29741185.299999993</v>
      </c>
      <c r="T38" s="48">
        <v>4651490.3800000008</v>
      </c>
      <c r="U38" s="48">
        <v>25206569.649999995</v>
      </c>
      <c r="V38" s="48">
        <v>5721010.1499999762</v>
      </c>
      <c r="W38" s="48">
        <v>102410114.48000002</v>
      </c>
      <c r="X38" s="48">
        <v>185351706.03999996</v>
      </c>
      <c r="Y38" s="48">
        <v>878193121.70999992</v>
      </c>
      <c r="Z38" s="48">
        <v>281725829.80000007</v>
      </c>
      <c r="AA38" s="48">
        <v>1016559761.5500002</v>
      </c>
      <c r="AB38" s="48">
        <v>286165598.49000007</v>
      </c>
      <c r="AC38" s="48">
        <v>89895731.200000003</v>
      </c>
      <c r="AD38" s="48">
        <v>91079598.25</v>
      </c>
      <c r="AE38" s="48">
        <v>92279098.620000005</v>
      </c>
      <c r="AF38" s="48">
        <v>93494469.170000002</v>
      </c>
      <c r="AG38" s="48">
        <v>94725709.870000005</v>
      </c>
      <c r="AH38" s="48">
        <v>95973057.609999999</v>
      </c>
      <c r="AI38" s="48">
        <v>97236986.140000001</v>
      </c>
      <c r="AJ38" s="48">
        <v>98517732.269999996</v>
      </c>
      <c r="AK38" s="48">
        <v>99815059.209999993</v>
      </c>
      <c r="AL38" s="48">
        <v>101129677.5</v>
      </c>
      <c r="AM38" s="48">
        <v>954147119.83999956</v>
      </c>
      <c r="AN38" s="48">
        <v>26054860.289999999</v>
      </c>
      <c r="AO38" s="48">
        <v>25097840.050000001</v>
      </c>
      <c r="AP38" s="48">
        <v>23580048</v>
      </c>
      <c r="AQ38" s="48">
        <v>27684263.800000001</v>
      </c>
      <c r="AR38" s="48">
        <v>27296939.740000002</v>
      </c>
      <c r="AS38" s="48">
        <v>30676013.980000004</v>
      </c>
      <c r="AT38" s="48">
        <v>31515523.309999999</v>
      </c>
      <c r="AU38" s="48">
        <v>32189045.09</v>
      </c>
      <c r="AV38" s="48">
        <v>34881838.140000001</v>
      </c>
      <c r="AW38" s="48">
        <v>34681610.760000005</v>
      </c>
      <c r="AX38" s="48">
        <v>293657983.16000003</v>
      </c>
      <c r="AY38" s="52"/>
      <c r="AZ38" s="52"/>
      <c r="BA38" s="58"/>
    </row>
    <row r="39" spans="2:53" s="24" customFormat="1" ht="12" customHeight="1" outlineLevel="2" x14ac:dyDescent="0.2">
      <c r="B39" s="21"/>
      <c r="C39" s="22"/>
      <c r="D39" s="25" t="s">
        <v>36</v>
      </c>
      <c r="E39" s="26">
        <v>33053801.108999997</v>
      </c>
      <c r="F39" s="26">
        <v>6386578.7400000002</v>
      </c>
      <c r="G39" s="26">
        <v>0</v>
      </c>
      <c r="H39" s="26">
        <v>0</v>
      </c>
      <c r="I39" s="26">
        <v>0</v>
      </c>
      <c r="J39" s="26">
        <v>0</v>
      </c>
      <c r="K39" s="26">
        <v>0</v>
      </c>
      <c r="L39" s="26">
        <v>0</v>
      </c>
      <c r="M39" s="26"/>
      <c r="N39" s="26"/>
      <c r="O39" s="18"/>
      <c r="P39" s="18"/>
      <c r="Q39" s="18"/>
      <c r="R39" s="18"/>
      <c r="S39" s="47"/>
      <c r="T39" s="47"/>
      <c r="U39" s="47"/>
      <c r="V39" s="47"/>
      <c r="W39" s="47"/>
      <c r="X39" s="47"/>
      <c r="Y39" s="47"/>
      <c r="Z39" s="47"/>
      <c r="AA39" s="47"/>
      <c r="AB39" s="47"/>
      <c r="AC39" s="47"/>
      <c r="AD39" s="47"/>
      <c r="AE39" s="47"/>
      <c r="AF39" s="47"/>
      <c r="AG39" s="47"/>
      <c r="AH39" s="47"/>
      <c r="AI39" s="47"/>
      <c r="AJ39" s="47"/>
      <c r="AK39" s="47"/>
      <c r="AL39" s="47"/>
      <c r="AM39" s="47"/>
      <c r="AN39" s="47"/>
      <c r="AO39" s="47"/>
      <c r="AP39" s="47"/>
      <c r="AQ39" s="47"/>
      <c r="AR39" s="47"/>
      <c r="AS39" s="47"/>
      <c r="AT39" s="47"/>
      <c r="AU39" s="47"/>
      <c r="AV39" s="47"/>
      <c r="AW39" s="47"/>
      <c r="AX39" s="47"/>
      <c r="AY39" s="52"/>
      <c r="AZ39" s="52"/>
      <c r="BA39" s="58"/>
    </row>
    <row r="40" spans="2:53" s="24" customFormat="1" ht="12" customHeight="1" outlineLevel="2" x14ac:dyDescent="0.2">
      <c r="B40" s="21"/>
      <c r="C40" s="22"/>
      <c r="D40" s="25" t="s">
        <v>37</v>
      </c>
      <c r="E40" s="26">
        <v>44733973.989999995</v>
      </c>
      <c r="F40" s="26">
        <v>9923986.9900000021</v>
      </c>
      <c r="G40" s="26">
        <v>0</v>
      </c>
      <c r="H40" s="26">
        <v>0</v>
      </c>
      <c r="I40" s="26">
        <v>0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18">
        <v>0</v>
      </c>
      <c r="P40" s="18">
        <v>0</v>
      </c>
      <c r="Q40" s="18">
        <v>0</v>
      </c>
      <c r="R40" s="18">
        <v>0</v>
      </c>
      <c r="S40" s="47"/>
      <c r="T40" s="47"/>
      <c r="U40" s="47"/>
      <c r="V40" s="47"/>
      <c r="W40" s="47"/>
      <c r="X40" s="47"/>
      <c r="Y40" s="47"/>
      <c r="Z40" s="47"/>
      <c r="AA40" s="47"/>
      <c r="AB40" s="47"/>
      <c r="AC40" s="47"/>
      <c r="AD40" s="47"/>
      <c r="AE40" s="47"/>
      <c r="AF40" s="47"/>
      <c r="AG40" s="47"/>
      <c r="AH40" s="47"/>
      <c r="AI40" s="47"/>
      <c r="AJ40" s="47"/>
      <c r="AK40" s="47"/>
      <c r="AL40" s="47"/>
      <c r="AM40" s="47"/>
      <c r="AN40" s="47"/>
      <c r="AO40" s="47"/>
      <c r="AP40" s="47"/>
      <c r="AQ40" s="47"/>
      <c r="AR40" s="47"/>
      <c r="AS40" s="47"/>
      <c r="AT40" s="47"/>
      <c r="AU40" s="47"/>
      <c r="AV40" s="47"/>
      <c r="AW40" s="47"/>
      <c r="AX40" s="47"/>
      <c r="AY40" s="52"/>
      <c r="AZ40" s="52"/>
      <c r="BA40" s="58"/>
    </row>
    <row r="41" spans="2:53" s="24" customFormat="1" ht="12" customHeight="1" outlineLevel="2" x14ac:dyDescent="0.2">
      <c r="B41" s="21"/>
      <c r="C41" s="22"/>
      <c r="D41" s="25" t="s">
        <v>38</v>
      </c>
      <c r="E41" s="26">
        <v>9225371.2200000007</v>
      </c>
      <c r="F41" s="26">
        <v>12033092.890000001</v>
      </c>
      <c r="G41" s="26">
        <v>0</v>
      </c>
      <c r="H41" s="26">
        <v>0</v>
      </c>
      <c r="I41" s="26">
        <v>0</v>
      </c>
      <c r="J41" s="26">
        <v>0</v>
      </c>
      <c r="K41" s="26">
        <v>0</v>
      </c>
      <c r="L41" s="26">
        <v>0</v>
      </c>
      <c r="M41" s="26">
        <v>0</v>
      </c>
      <c r="N41" s="26">
        <v>0</v>
      </c>
      <c r="O41" s="18">
        <v>0</v>
      </c>
      <c r="P41" s="18">
        <v>0</v>
      </c>
      <c r="Q41" s="18">
        <v>0</v>
      </c>
      <c r="R41" s="18">
        <v>0</v>
      </c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  <c r="AI41" s="47"/>
      <c r="AJ41" s="47"/>
      <c r="AK41" s="47"/>
      <c r="AL41" s="47"/>
      <c r="AM41" s="47"/>
      <c r="AN41" s="47"/>
      <c r="AO41" s="47"/>
      <c r="AP41" s="47"/>
      <c r="AQ41" s="47"/>
      <c r="AR41" s="47"/>
      <c r="AS41" s="47"/>
      <c r="AT41" s="47"/>
      <c r="AU41" s="47"/>
      <c r="AV41" s="47"/>
      <c r="AW41" s="47"/>
      <c r="AX41" s="47"/>
      <c r="AY41" s="52"/>
      <c r="AZ41" s="52"/>
      <c r="BA41" s="58"/>
    </row>
    <row r="42" spans="2:53" s="24" customFormat="1" ht="12" customHeight="1" outlineLevel="2" x14ac:dyDescent="0.2">
      <c r="B42" s="21"/>
      <c r="C42" s="22"/>
      <c r="D42" s="25" t="s">
        <v>87</v>
      </c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18"/>
      <c r="P42" s="18"/>
      <c r="Q42" s="18"/>
      <c r="R42" s="18"/>
      <c r="S42" s="47"/>
      <c r="T42" s="47"/>
      <c r="U42" s="47">
        <v>0</v>
      </c>
      <c r="V42" s="48">
        <v>467445241.69</v>
      </c>
      <c r="W42" s="47">
        <v>661265900.50023806</v>
      </c>
      <c r="X42" s="48">
        <v>1241607801.22</v>
      </c>
      <c r="Y42" s="48">
        <v>793519080.60119045</v>
      </c>
      <c r="Z42" s="48">
        <v>570637417.40999997</v>
      </c>
      <c r="AA42" s="48">
        <v>3167659249.8889656</v>
      </c>
      <c r="AB42" s="48">
        <v>331919390.81</v>
      </c>
      <c r="AC42" s="48">
        <v>308812672.73000002</v>
      </c>
      <c r="AD42" s="48">
        <v>316631437.50999999</v>
      </c>
      <c r="AE42" s="48">
        <v>329027990.46999997</v>
      </c>
      <c r="AF42" s="48">
        <v>343195392.60000002</v>
      </c>
      <c r="AG42" s="48">
        <v>361703171.00999999</v>
      </c>
      <c r="AH42" s="48">
        <v>377811871.87</v>
      </c>
      <c r="AI42" s="48">
        <v>393201032.09000003</v>
      </c>
      <c r="AJ42" s="48">
        <v>415224941.41000003</v>
      </c>
      <c r="AK42" s="48">
        <v>373801971.25</v>
      </c>
      <c r="AL42" s="48">
        <v>398856838.99000001</v>
      </c>
      <c r="AM42" s="48">
        <v>3618267319.9299998</v>
      </c>
      <c r="AN42" s="48">
        <v>16366526.219999999</v>
      </c>
      <c r="AO42" s="48">
        <v>12363090.810000001</v>
      </c>
      <c r="AP42" s="48">
        <v>15299037.960000001</v>
      </c>
      <c r="AQ42" s="48">
        <v>11495463.66</v>
      </c>
      <c r="AR42" s="48">
        <v>10837642.68</v>
      </c>
      <c r="AS42" s="48">
        <v>8068653.1600000001</v>
      </c>
      <c r="AT42" s="48">
        <v>5800463.1200000001</v>
      </c>
      <c r="AU42" s="48">
        <v>3585629.27</v>
      </c>
      <c r="AV42" s="48">
        <v>491575.2</v>
      </c>
      <c r="AW42" s="48">
        <v>508132.68</v>
      </c>
      <c r="AX42" s="48">
        <v>84816214.760000005</v>
      </c>
      <c r="AY42" s="52"/>
      <c r="AZ42" s="52"/>
      <c r="BA42" s="58"/>
    </row>
    <row r="43" spans="2:53" s="24" customFormat="1" ht="12" customHeight="1" outlineLevel="2" x14ac:dyDescent="0.2">
      <c r="B43" s="21"/>
      <c r="C43" s="22"/>
      <c r="D43" s="51" t="s">
        <v>88</v>
      </c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18"/>
      <c r="P43" s="18"/>
      <c r="Q43" s="18"/>
      <c r="R43" s="18"/>
      <c r="S43" s="47"/>
      <c r="T43" s="47"/>
      <c r="U43" s="47"/>
      <c r="V43" s="48"/>
      <c r="W43" s="47">
        <v>0</v>
      </c>
      <c r="X43" s="48">
        <v>0</v>
      </c>
      <c r="Y43" s="48">
        <v>10000000</v>
      </c>
      <c r="Z43" s="48">
        <v>0</v>
      </c>
      <c r="AA43" s="48">
        <v>5000000</v>
      </c>
      <c r="AB43" s="48">
        <v>0</v>
      </c>
      <c r="AC43" s="48"/>
      <c r="AD43" s="48"/>
      <c r="AE43" s="48"/>
      <c r="AF43" s="48"/>
      <c r="AG43" s="48"/>
      <c r="AH43" s="48"/>
      <c r="AI43" s="48"/>
      <c r="AJ43" s="48"/>
      <c r="AK43" s="48"/>
      <c r="AL43" s="48"/>
      <c r="AM43" s="48"/>
      <c r="AN43" s="48"/>
      <c r="AO43" s="48"/>
      <c r="AP43" s="48"/>
      <c r="AQ43" s="48"/>
      <c r="AR43" s="48"/>
      <c r="AS43" s="48"/>
      <c r="AT43" s="48"/>
      <c r="AU43" s="48"/>
      <c r="AV43" s="48"/>
      <c r="AW43" s="48"/>
      <c r="AX43" s="48"/>
      <c r="AY43" s="52"/>
      <c r="AZ43" s="52"/>
      <c r="BA43" s="58"/>
    </row>
    <row r="44" spans="2:53" s="24" customFormat="1" ht="12" customHeight="1" outlineLevel="2" x14ac:dyDescent="0.2">
      <c r="B44" s="21"/>
      <c r="C44" s="22"/>
      <c r="D44" s="51" t="s">
        <v>96</v>
      </c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18"/>
      <c r="P44" s="18"/>
      <c r="Q44" s="18"/>
      <c r="R44" s="18"/>
      <c r="S44" s="47"/>
      <c r="T44" s="47"/>
      <c r="U44" s="47"/>
      <c r="V44" s="48"/>
      <c r="W44" s="47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>
        <v>1421778.91</v>
      </c>
      <c r="AL44" s="48">
        <v>0</v>
      </c>
      <c r="AM44" s="48">
        <v>1421778.91</v>
      </c>
      <c r="AN44" s="48"/>
      <c r="AO44" s="48"/>
      <c r="AP44" s="48"/>
      <c r="AQ44" s="48"/>
      <c r="AR44" s="48"/>
      <c r="AS44" s="48"/>
      <c r="AT44" s="48"/>
      <c r="AU44" s="48"/>
      <c r="AV44" s="48">
        <v>528283.27</v>
      </c>
      <c r="AW44" s="48">
        <v>0</v>
      </c>
      <c r="AX44" s="48">
        <v>528283.27</v>
      </c>
      <c r="AY44" s="52"/>
      <c r="AZ44" s="52"/>
      <c r="BA44" s="58"/>
    </row>
    <row r="45" spans="2:53" s="24" customFormat="1" ht="12" customHeight="1" outlineLevel="1" x14ac:dyDescent="0.2">
      <c r="B45" s="27"/>
      <c r="C45" s="15"/>
      <c r="D45" s="16"/>
      <c r="E45" s="20"/>
      <c r="F45" s="20"/>
      <c r="G45" s="20"/>
      <c r="H45" s="20"/>
      <c r="I45" s="20"/>
      <c r="J45" s="20"/>
      <c r="K45" s="36"/>
      <c r="L45" s="36"/>
      <c r="M45" s="36"/>
      <c r="N45" s="36"/>
      <c r="O45" s="18"/>
      <c r="P45" s="18"/>
      <c r="Q45" s="18"/>
      <c r="R45" s="18"/>
      <c r="S45" s="47"/>
      <c r="T45" s="47"/>
      <c r="U45" s="47"/>
      <c r="V45" s="47"/>
      <c r="W45" s="47"/>
      <c r="X45" s="47"/>
      <c r="Y45" s="47"/>
      <c r="Z45" s="47"/>
      <c r="AA45" s="47"/>
      <c r="AB45" s="47"/>
      <c r="AC45" s="47"/>
      <c r="AD45" s="47"/>
      <c r="AE45" s="47"/>
      <c r="AF45" s="47"/>
      <c r="AG45" s="47"/>
      <c r="AH45" s="47"/>
      <c r="AI45" s="47"/>
      <c r="AJ45" s="47"/>
      <c r="AK45" s="47"/>
      <c r="AL45" s="47"/>
      <c r="AM45" s="47"/>
      <c r="AN45" s="47"/>
      <c r="AO45" s="47"/>
      <c r="AP45" s="47"/>
      <c r="AQ45" s="47"/>
      <c r="AR45" s="47"/>
      <c r="AS45" s="47"/>
      <c r="AT45" s="47"/>
      <c r="AU45" s="47"/>
      <c r="AV45" s="47"/>
      <c r="AW45" s="47"/>
      <c r="AX45" s="47"/>
      <c r="AY45" s="52"/>
      <c r="AZ45" s="52"/>
      <c r="BA45" s="58"/>
    </row>
    <row r="46" spans="2:53" s="24" customFormat="1" ht="12" customHeight="1" outlineLevel="2" x14ac:dyDescent="0.2">
      <c r="B46" s="21"/>
      <c r="C46" s="22" t="s">
        <v>39</v>
      </c>
      <c r="D46" s="23"/>
      <c r="E46" s="17">
        <f>SUM(E47)</f>
        <v>0</v>
      </c>
      <c r="F46" s="17">
        <f>SUM(F47:F48)</f>
        <v>0</v>
      </c>
      <c r="G46" s="17">
        <f>SUM(G47)</f>
        <v>0</v>
      </c>
      <c r="H46" s="17">
        <f t="shared" ref="H46:N46" si="5">SUM(H47:H48)</f>
        <v>17398.486106442288</v>
      </c>
      <c r="I46" s="17">
        <f t="shared" si="5"/>
        <v>32860000</v>
      </c>
      <c r="J46" s="17">
        <f t="shared" si="5"/>
        <v>2601039.9836842106</v>
      </c>
      <c r="K46" s="17">
        <f t="shared" si="5"/>
        <v>0</v>
      </c>
      <c r="L46" s="17">
        <f t="shared" si="5"/>
        <v>0</v>
      </c>
      <c r="M46" s="17">
        <f t="shared" si="5"/>
        <v>0</v>
      </c>
      <c r="N46" s="17">
        <f t="shared" si="5"/>
        <v>0</v>
      </c>
      <c r="O46" s="18">
        <f t="shared" ref="O46:R46" si="6">SUM(O47:O48)</f>
        <v>0</v>
      </c>
      <c r="P46" s="18">
        <f t="shared" si="6"/>
        <v>0</v>
      </c>
      <c r="Q46" s="18">
        <f t="shared" si="6"/>
        <v>0</v>
      </c>
      <c r="R46" s="18">
        <f t="shared" si="6"/>
        <v>0</v>
      </c>
      <c r="S46" s="47"/>
      <c r="T46" s="47"/>
      <c r="U46" s="47"/>
      <c r="V46" s="47"/>
      <c r="W46" s="47"/>
      <c r="X46" s="47"/>
      <c r="Y46" s="47"/>
      <c r="Z46" s="47"/>
      <c r="AA46" s="47"/>
      <c r="AB46" s="47"/>
      <c r="AC46" s="47"/>
      <c r="AD46" s="47"/>
      <c r="AE46" s="47"/>
      <c r="AF46" s="47"/>
      <c r="AG46" s="47"/>
      <c r="AH46" s="47"/>
      <c r="AI46" s="47"/>
      <c r="AJ46" s="47"/>
      <c r="AK46" s="47"/>
      <c r="AL46" s="47"/>
      <c r="AM46" s="47"/>
      <c r="AN46" s="47"/>
      <c r="AO46" s="47"/>
      <c r="AP46" s="47"/>
      <c r="AQ46" s="47"/>
      <c r="AR46" s="47"/>
      <c r="AS46" s="47"/>
      <c r="AT46" s="47"/>
      <c r="AU46" s="47"/>
      <c r="AV46" s="47"/>
      <c r="AW46" s="47"/>
      <c r="AX46" s="47"/>
      <c r="AY46" s="52"/>
      <c r="AZ46" s="52"/>
      <c r="BA46" s="58"/>
    </row>
    <row r="47" spans="2:53" s="24" customFormat="1" ht="12" customHeight="1" outlineLevel="2" x14ac:dyDescent="0.2">
      <c r="B47" s="21"/>
      <c r="C47" s="22"/>
      <c r="D47" s="25" t="s">
        <v>2</v>
      </c>
      <c r="E47" s="26">
        <v>0</v>
      </c>
      <c r="F47" s="26">
        <v>0</v>
      </c>
      <c r="G47" s="26">
        <v>0</v>
      </c>
      <c r="H47" s="26">
        <v>0</v>
      </c>
      <c r="I47" s="26">
        <v>0</v>
      </c>
      <c r="J47" s="26">
        <v>0</v>
      </c>
      <c r="K47" s="26">
        <v>0</v>
      </c>
      <c r="L47" s="26">
        <v>0</v>
      </c>
      <c r="M47" s="26">
        <v>0</v>
      </c>
      <c r="N47" s="26">
        <v>0</v>
      </c>
      <c r="O47" s="18">
        <v>0</v>
      </c>
      <c r="P47" s="18">
        <v>0</v>
      </c>
      <c r="Q47" s="18">
        <v>0</v>
      </c>
      <c r="R47" s="18">
        <v>0</v>
      </c>
      <c r="S47" s="47"/>
      <c r="T47" s="47"/>
      <c r="U47" s="47"/>
      <c r="V47" s="47"/>
      <c r="W47" s="47"/>
      <c r="X47" s="47"/>
      <c r="Y47" s="47"/>
      <c r="Z47" s="47"/>
      <c r="AA47" s="47"/>
      <c r="AB47" s="47"/>
      <c r="AC47" s="47"/>
      <c r="AD47" s="47"/>
      <c r="AE47" s="47"/>
      <c r="AF47" s="47"/>
      <c r="AG47" s="47"/>
      <c r="AH47" s="47"/>
      <c r="AI47" s="47"/>
      <c r="AJ47" s="47"/>
      <c r="AK47" s="47"/>
      <c r="AL47" s="47"/>
      <c r="AM47" s="47"/>
      <c r="AN47" s="47"/>
      <c r="AO47" s="47"/>
      <c r="AP47" s="47"/>
      <c r="AQ47" s="47"/>
      <c r="AR47" s="47"/>
      <c r="AS47" s="47"/>
      <c r="AT47" s="47"/>
      <c r="AU47" s="47"/>
      <c r="AV47" s="47"/>
      <c r="AW47" s="47"/>
      <c r="AX47" s="47"/>
      <c r="AY47" s="52"/>
      <c r="AZ47" s="52"/>
      <c r="BA47" s="58"/>
    </row>
    <row r="48" spans="2:53" s="24" customFormat="1" ht="12" customHeight="1" outlineLevel="2" x14ac:dyDescent="0.2">
      <c r="B48" s="21"/>
      <c r="C48" s="22"/>
      <c r="D48" s="25" t="s">
        <v>56</v>
      </c>
      <c r="E48" s="26">
        <v>0</v>
      </c>
      <c r="F48" s="26">
        <v>0</v>
      </c>
      <c r="G48" s="26">
        <v>0</v>
      </c>
      <c r="H48" s="26">
        <v>17398.486106442288</v>
      </c>
      <c r="I48" s="26">
        <v>32860000</v>
      </c>
      <c r="J48" s="26">
        <v>2601039.9836842106</v>
      </c>
      <c r="K48" s="26">
        <v>0</v>
      </c>
      <c r="L48" s="26">
        <v>0</v>
      </c>
      <c r="M48" s="26">
        <v>0</v>
      </c>
      <c r="N48" s="26">
        <v>0</v>
      </c>
      <c r="O48" s="18">
        <v>0</v>
      </c>
      <c r="P48" s="18">
        <v>0</v>
      </c>
      <c r="Q48" s="18">
        <v>0</v>
      </c>
      <c r="R48" s="18">
        <v>0</v>
      </c>
      <c r="S48" s="47"/>
      <c r="T48" s="47"/>
      <c r="U48" s="47"/>
      <c r="V48" s="47"/>
      <c r="W48" s="47"/>
      <c r="X48" s="47"/>
      <c r="Y48" s="47"/>
      <c r="Z48" s="47"/>
      <c r="AA48" s="47"/>
      <c r="AB48" s="47"/>
      <c r="AC48" s="47"/>
      <c r="AD48" s="47"/>
      <c r="AE48" s="47"/>
      <c r="AF48" s="47"/>
      <c r="AG48" s="47"/>
      <c r="AH48" s="47"/>
      <c r="AI48" s="47"/>
      <c r="AJ48" s="47"/>
      <c r="AK48" s="47"/>
      <c r="AL48" s="47"/>
      <c r="AM48" s="47"/>
      <c r="AN48" s="47"/>
      <c r="AO48" s="47"/>
      <c r="AP48" s="47"/>
      <c r="AQ48" s="47"/>
      <c r="AR48" s="47"/>
      <c r="AS48" s="47"/>
      <c r="AT48" s="47"/>
      <c r="AU48" s="47"/>
      <c r="AV48" s="47"/>
      <c r="AW48" s="47"/>
      <c r="AX48" s="47"/>
      <c r="AY48" s="52"/>
      <c r="AZ48" s="52"/>
      <c r="BA48" s="58"/>
    </row>
    <row r="49" spans="2:53" s="24" customFormat="1" ht="12" customHeight="1" outlineLevel="1" x14ac:dyDescent="0.2">
      <c r="B49" s="27"/>
      <c r="C49" s="15"/>
      <c r="D49" s="16"/>
      <c r="E49" s="20"/>
      <c r="F49" s="20"/>
      <c r="G49" s="20"/>
      <c r="H49" s="20"/>
      <c r="I49" s="20"/>
      <c r="J49" s="20"/>
      <c r="K49" s="36"/>
      <c r="L49" s="36"/>
      <c r="M49" s="36"/>
      <c r="N49" s="36"/>
      <c r="O49" s="18"/>
      <c r="P49" s="18"/>
      <c r="Q49" s="18"/>
      <c r="R49" s="18"/>
      <c r="S49" s="47"/>
      <c r="T49" s="47"/>
      <c r="U49" s="47"/>
      <c r="V49" s="47"/>
      <c r="W49" s="47"/>
      <c r="X49" s="47"/>
      <c r="Y49" s="47"/>
      <c r="Z49" s="47"/>
      <c r="AA49" s="47"/>
      <c r="AB49" s="47"/>
      <c r="AC49" s="47"/>
      <c r="AD49" s="47"/>
      <c r="AE49" s="47"/>
      <c r="AF49" s="47"/>
      <c r="AG49" s="47"/>
      <c r="AH49" s="47"/>
      <c r="AI49" s="47"/>
      <c r="AJ49" s="47"/>
      <c r="AK49" s="47"/>
      <c r="AL49" s="47"/>
      <c r="AM49" s="47"/>
      <c r="AN49" s="47"/>
      <c r="AO49" s="47"/>
      <c r="AP49" s="47"/>
      <c r="AQ49" s="47"/>
      <c r="AR49" s="47"/>
      <c r="AS49" s="47"/>
      <c r="AT49" s="47"/>
      <c r="AU49" s="47"/>
      <c r="AV49" s="47"/>
      <c r="AW49" s="47"/>
      <c r="AX49" s="47"/>
      <c r="AY49" s="52"/>
      <c r="AZ49" s="52"/>
      <c r="BA49" s="58"/>
    </row>
    <row r="50" spans="2:53" s="24" customFormat="1" ht="12" customHeight="1" outlineLevel="2" x14ac:dyDescent="0.2">
      <c r="B50" s="21"/>
      <c r="C50" s="22" t="s">
        <v>40</v>
      </c>
      <c r="D50" s="23"/>
      <c r="E50" s="17">
        <f t="shared" ref="E50:F50" si="7">SUM(E51)</f>
        <v>0</v>
      </c>
      <c r="F50" s="17">
        <f t="shared" si="7"/>
        <v>0</v>
      </c>
      <c r="G50" s="17">
        <f t="shared" ref="G50:P50" si="8">SUM(G51)</f>
        <v>0</v>
      </c>
      <c r="H50" s="17">
        <f t="shared" si="8"/>
        <v>0</v>
      </c>
      <c r="I50" s="17">
        <f t="shared" si="8"/>
        <v>0</v>
      </c>
      <c r="J50" s="17">
        <f t="shared" si="8"/>
        <v>0</v>
      </c>
      <c r="K50" s="17">
        <f t="shared" si="8"/>
        <v>0</v>
      </c>
      <c r="L50" s="17">
        <f t="shared" si="8"/>
        <v>0</v>
      </c>
      <c r="M50" s="17">
        <f t="shared" si="8"/>
        <v>0</v>
      </c>
      <c r="N50" s="17">
        <f t="shared" si="8"/>
        <v>0</v>
      </c>
      <c r="O50" s="18">
        <f t="shared" si="8"/>
        <v>0</v>
      </c>
      <c r="P50" s="18">
        <f t="shared" si="8"/>
        <v>0</v>
      </c>
      <c r="Q50" s="18">
        <f>SUM(Q51)</f>
        <v>0</v>
      </c>
      <c r="R50" s="18">
        <f>SUM(R51)</f>
        <v>0</v>
      </c>
      <c r="S50" s="47"/>
      <c r="T50" s="47"/>
      <c r="U50" s="47"/>
      <c r="V50" s="47"/>
      <c r="W50" s="47"/>
      <c r="X50" s="47"/>
      <c r="Y50" s="47">
        <v>21903.49</v>
      </c>
      <c r="Z50" s="47">
        <v>875.56</v>
      </c>
      <c r="AA50" s="47">
        <v>0</v>
      </c>
      <c r="AB50" s="47">
        <v>0</v>
      </c>
      <c r="AC50" s="47">
        <v>0</v>
      </c>
      <c r="AD50" s="47">
        <v>0</v>
      </c>
      <c r="AE50" s="47">
        <v>0</v>
      </c>
      <c r="AF50" s="47">
        <v>0</v>
      </c>
      <c r="AG50" s="47">
        <v>0</v>
      </c>
      <c r="AH50" s="47">
        <v>0</v>
      </c>
      <c r="AI50" s="47">
        <v>0</v>
      </c>
      <c r="AJ50" s="47">
        <v>0</v>
      </c>
      <c r="AK50" s="47">
        <v>0</v>
      </c>
      <c r="AL50" s="47">
        <v>0</v>
      </c>
      <c r="AM50" s="47">
        <v>0</v>
      </c>
      <c r="AN50" s="47">
        <v>0</v>
      </c>
      <c r="AO50" s="47">
        <v>0</v>
      </c>
      <c r="AP50" s="47">
        <v>0</v>
      </c>
      <c r="AQ50" s="47">
        <v>0</v>
      </c>
      <c r="AR50" s="47">
        <v>0</v>
      </c>
      <c r="AS50" s="47">
        <v>0</v>
      </c>
      <c r="AT50" s="47">
        <v>0</v>
      </c>
      <c r="AU50" s="47">
        <v>0</v>
      </c>
      <c r="AV50" s="47">
        <v>0</v>
      </c>
      <c r="AW50" s="47">
        <v>0</v>
      </c>
      <c r="AX50" s="47">
        <v>0</v>
      </c>
      <c r="AY50" s="52"/>
      <c r="AZ50" s="52"/>
      <c r="BA50" s="58"/>
    </row>
    <row r="51" spans="2:53" s="24" customFormat="1" ht="12" customHeight="1" outlineLevel="1" x14ac:dyDescent="0.2">
      <c r="B51" s="27"/>
      <c r="C51" s="15"/>
      <c r="D51" s="54" t="s">
        <v>41</v>
      </c>
      <c r="E51" s="20">
        <v>0</v>
      </c>
      <c r="F51" s="20">
        <v>0</v>
      </c>
      <c r="G51" s="20">
        <v>0</v>
      </c>
      <c r="H51" s="20">
        <v>0</v>
      </c>
      <c r="I51" s="20">
        <v>0</v>
      </c>
      <c r="J51" s="20">
        <v>0</v>
      </c>
      <c r="K51" s="36">
        <v>0</v>
      </c>
      <c r="L51" s="36">
        <v>0</v>
      </c>
      <c r="M51" s="36">
        <v>0</v>
      </c>
      <c r="N51" s="36">
        <v>0</v>
      </c>
      <c r="O51" s="18">
        <v>0</v>
      </c>
      <c r="P51" s="18">
        <v>0</v>
      </c>
      <c r="Q51" s="18">
        <v>0</v>
      </c>
      <c r="R51" s="18">
        <v>0</v>
      </c>
      <c r="S51" s="47"/>
      <c r="T51" s="47"/>
      <c r="U51" s="47"/>
      <c r="V51" s="47"/>
      <c r="W51" s="47"/>
      <c r="X51" s="47"/>
      <c r="Y51" s="48">
        <v>21903.49</v>
      </c>
      <c r="Z51" s="48">
        <v>875.56</v>
      </c>
      <c r="AA51" s="48">
        <v>0</v>
      </c>
      <c r="AB51" s="48">
        <v>0</v>
      </c>
      <c r="AC51" s="48">
        <v>0</v>
      </c>
      <c r="AD51" s="48">
        <v>0</v>
      </c>
      <c r="AE51" s="48">
        <v>0</v>
      </c>
      <c r="AF51" s="48">
        <v>0</v>
      </c>
      <c r="AG51" s="48">
        <v>0</v>
      </c>
      <c r="AH51" s="48">
        <v>0</v>
      </c>
      <c r="AI51" s="48">
        <v>0</v>
      </c>
      <c r="AJ51" s="48">
        <v>0</v>
      </c>
      <c r="AK51" s="48">
        <v>0</v>
      </c>
      <c r="AL51" s="48">
        <v>0</v>
      </c>
      <c r="AM51" s="48">
        <v>0</v>
      </c>
      <c r="AN51" s="48">
        <v>0</v>
      </c>
      <c r="AO51" s="48">
        <v>0</v>
      </c>
      <c r="AP51" s="48">
        <v>0</v>
      </c>
      <c r="AQ51" s="48">
        <v>0</v>
      </c>
      <c r="AR51" s="48">
        <v>0</v>
      </c>
      <c r="AS51" s="48">
        <v>0</v>
      </c>
      <c r="AT51" s="48">
        <v>0</v>
      </c>
      <c r="AU51" s="48">
        <v>0</v>
      </c>
      <c r="AV51" s="48">
        <v>0</v>
      </c>
      <c r="AW51" s="48">
        <v>0</v>
      </c>
      <c r="AX51" s="48">
        <v>0</v>
      </c>
      <c r="AY51" s="52"/>
      <c r="AZ51" s="52"/>
      <c r="BA51" s="58"/>
    </row>
    <row r="52" spans="2:53" s="24" customFormat="1" ht="12" customHeight="1" outlineLevel="1" x14ac:dyDescent="0.2">
      <c r="B52" s="27"/>
      <c r="C52" s="15"/>
      <c r="D52" s="16"/>
      <c r="E52" s="20"/>
      <c r="F52" s="20"/>
      <c r="G52" s="20"/>
      <c r="H52" s="20"/>
      <c r="I52" s="20"/>
      <c r="J52" s="20"/>
      <c r="K52" s="36"/>
      <c r="L52" s="36"/>
      <c r="M52" s="36"/>
      <c r="N52" s="36"/>
      <c r="O52" s="18"/>
      <c r="P52" s="18"/>
      <c r="Q52" s="18"/>
      <c r="R52" s="18"/>
      <c r="S52" s="47"/>
      <c r="T52" s="47"/>
      <c r="U52" s="47"/>
      <c r="V52" s="47"/>
      <c r="W52" s="47"/>
      <c r="X52" s="47"/>
      <c r="Y52" s="47"/>
      <c r="Z52" s="47"/>
      <c r="AA52" s="47"/>
      <c r="AB52" s="47"/>
      <c r="AC52" s="47"/>
      <c r="AD52" s="47"/>
      <c r="AE52" s="47"/>
      <c r="AF52" s="47"/>
      <c r="AG52" s="47"/>
      <c r="AH52" s="47"/>
      <c r="AI52" s="47"/>
      <c r="AJ52" s="47"/>
      <c r="AK52" s="47"/>
      <c r="AL52" s="47"/>
      <c r="AM52" s="47"/>
      <c r="AN52" s="47"/>
      <c r="AO52" s="47"/>
      <c r="AP52" s="47"/>
      <c r="AQ52" s="47"/>
      <c r="AR52" s="47"/>
      <c r="AS52" s="47"/>
      <c r="AT52" s="47"/>
      <c r="AU52" s="47"/>
      <c r="AV52" s="47"/>
      <c r="AW52" s="47"/>
      <c r="AX52" s="47"/>
      <c r="AY52" s="52"/>
      <c r="AZ52" s="52"/>
      <c r="BA52" s="58"/>
    </row>
    <row r="53" spans="2:53" s="24" customFormat="1" ht="12" customHeight="1" outlineLevel="2" x14ac:dyDescent="0.2">
      <c r="B53" s="21"/>
      <c r="C53" s="22" t="s">
        <v>100</v>
      </c>
      <c r="D53" s="23"/>
      <c r="E53" s="17"/>
      <c r="F53" s="17"/>
      <c r="G53" s="17"/>
      <c r="H53" s="17"/>
      <c r="I53" s="17"/>
      <c r="J53" s="17"/>
      <c r="K53" s="37"/>
      <c r="L53" s="37"/>
      <c r="M53" s="37"/>
      <c r="N53" s="37"/>
      <c r="O53" s="18"/>
      <c r="P53" s="18"/>
      <c r="Q53" s="18"/>
      <c r="R53" s="18"/>
      <c r="S53" s="47"/>
      <c r="T53" s="47"/>
      <c r="U53" s="47"/>
      <c r="V53" s="47"/>
      <c r="W53" s="47"/>
      <c r="X53" s="47"/>
      <c r="Y53" s="47"/>
      <c r="Z53" s="47"/>
      <c r="AA53" s="47"/>
      <c r="AB53" s="47"/>
      <c r="AC53" s="47"/>
      <c r="AD53" s="47"/>
      <c r="AE53" s="47"/>
      <c r="AF53" s="47"/>
      <c r="AG53" s="47"/>
      <c r="AH53" s="47"/>
      <c r="AI53" s="47"/>
      <c r="AJ53" s="47"/>
      <c r="AK53" s="47"/>
      <c r="AL53" s="47"/>
      <c r="AM53" s="47"/>
      <c r="AN53" s="47"/>
      <c r="AO53" s="47"/>
      <c r="AP53" s="47"/>
      <c r="AQ53" s="47"/>
      <c r="AR53" s="47"/>
      <c r="AS53" s="47"/>
      <c r="AT53" s="47"/>
      <c r="AU53" s="47"/>
      <c r="AV53" s="47"/>
      <c r="AW53" s="47"/>
      <c r="AX53" s="47"/>
      <c r="AY53" s="52"/>
      <c r="AZ53" s="52"/>
      <c r="BA53" s="58"/>
    </row>
    <row r="54" spans="2:53" s="24" customFormat="1" ht="12" customHeight="1" x14ac:dyDescent="0.2">
      <c r="B54" s="21"/>
      <c r="C54" s="22"/>
      <c r="D54" s="25"/>
      <c r="E54" s="17"/>
      <c r="F54" s="17"/>
      <c r="G54" s="17"/>
      <c r="H54" s="17"/>
      <c r="I54" s="17"/>
      <c r="J54" s="17"/>
      <c r="K54" s="37"/>
      <c r="L54" s="37"/>
      <c r="M54" s="37"/>
      <c r="N54" s="37"/>
      <c r="O54" s="18"/>
      <c r="P54" s="18"/>
      <c r="Q54" s="18"/>
      <c r="R54" s="18"/>
      <c r="S54" s="47"/>
      <c r="T54" s="47"/>
      <c r="U54" s="47"/>
      <c r="V54" s="47"/>
      <c r="W54" s="47"/>
      <c r="X54" s="47"/>
      <c r="Y54" s="47"/>
      <c r="Z54" s="47"/>
      <c r="AA54" s="47"/>
      <c r="AB54" s="47"/>
      <c r="AC54" s="47"/>
      <c r="AD54" s="47"/>
      <c r="AE54" s="47"/>
      <c r="AF54" s="47"/>
      <c r="AG54" s="47"/>
      <c r="AH54" s="47"/>
      <c r="AI54" s="47"/>
      <c r="AJ54" s="47"/>
      <c r="AK54" s="47"/>
      <c r="AL54" s="47"/>
      <c r="AM54" s="47"/>
      <c r="AN54" s="47"/>
      <c r="AO54" s="47"/>
      <c r="AP54" s="47"/>
      <c r="AQ54" s="47"/>
      <c r="AR54" s="47"/>
      <c r="AS54" s="47"/>
      <c r="AT54" s="47"/>
      <c r="AU54" s="47"/>
      <c r="AV54" s="47"/>
      <c r="AW54" s="47"/>
      <c r="AX54" s="47"/>
      <c r="AY54" s="52"/>
      <c r="AZ54" s="52"/>
      <c r="BA54" s="58"/>
    </row>
    <row r="55" spans="2:53" s="24" customFormat="1" ht="12" customHeight="1" x14ac:dyDescent="0.2">
      <c r="B55" s="21"/>
      <c r="C55" s="22" t="s">
        <v>101</v>
      </c>
      <c r="D55" s="25"/>
      <c r="E55" s="17"/>
      <c r="F55" s="17"/>
      <c r="G55" s="17"/>
      <c r="H55" s="17"/>
      <c r="I55" s="17"/>
      <c r="J55" s="17"/>
      <c r="K55" s="37"/>
      <c r="L55" s="37"/>
      <c r="M55" s="37"/>
      <c r="N55" s="37"/>
      <c r="O55" s="18"/>
      <c r="P55" s="18"/>
      <c r="Q55" s="18"/>
      <c r="R55" s="18"/>
      <c r="S55" s="47"/>
      <c r="T55" s="47"/>
      <c r="U55" s="47"/>
      <c r="V55" s="47"/>
      <c r="W55" s="47"/>
      <c r="X55" s="47"/>
      <c r="Y55" s="47">
        <v>0</v>
      </c>
      <c r="Z55" s="47">
        <v>774594082.93602729</v>
      </c>
      <c r="AA55" s="47">
        <v>224662500</v>
      </c>
      <c r="AB55" s="47">
        <v>855321126.31999993</v>
      </c>
      <c r="AC55" s="47">
        <v>0</v>
      </c>
      <c r="AD55" s="47">
        <v>0</v>
      </c>
      <c r="AE55" s="47">
        <v>0</v>
      </c>
      <c r="AF55" s="47">
        <v>0</v>
      </c>
      <c r="AG55" s="47">
        <v>0</v>
      </c>
      <c r="AH55" s="47">
        <v>223925000</v>
      </c>
      <c r="AI55" s="47">
        <v>0</v>
      </c>
      <c r="AJ55" s="47">
        <v>0</v>
      </c>
      <c r="AK55" s="47">
        <v>0</v>
      </c>
      <c r="AL55" s="47">
        <v>0</v>
      </c>
      <c r="AM55" s="47">
        <v>223925000</v>
      </c>
      <c r="AN55" s="47">
        <v>0</v>
      </c>
      <c r="AO55" s="47">
        <v>0</v>
      </c>
      <c r="AP55" s="47">
        <v>64273622.979999997</v>
      </c>
      <c r="AQ55" s="47">
        <v>0</v>
      </c>
      <c r="AR55" s="47">
        <v>0</v>
      </c>
      <c r="AS55" s="47">
        <v>77601239.420000002</v>
      </c>
      <c r="AT55" s="47">
        <v>0</v>
      </c>
      <c r="AU55" s="47">
        <v>0</v>
      </c>
      <c r="AV55" s="47">
        <v>70455918.900000006</v>
      </c>
      <c r="AW55" s="47">
        <v>0</v>
      </c>
      <c r="AX55" s="47">
        <v>212330781.30000001</v>
      </c>
      <c r="AY55" s="52"/>
      <c r="AZ55" s="52"/>
      <c r="BA55" s="58"/>
    </row>
    <row r="56" spans="2:53" s="24" customFormat="1" ht="12" customHeight="1" x14ac:dyDescent="0.2">
      <c r="B56" s="21"/>
      <c r="C56" s="22"/>
      <c r="D56" s="25" t="s">
        <v>99</v>
      </c>
      <c r="E56" s="17"/>
      <c r="F56" s="17"/>
      <c r="G56" s="17"/>
      <c r="H56" s="17"/>
      <c r="I56" s="17"/>
      <c r="J56" s="17"/>
      <c r="K56" s="37"/>
      <c r="L56" s="37"/>
      <c r="M56" s="37"/>
      <c r="N56" s="37"/>
      <c r="O56" s="18"/>
      <c r="P56" s="18"/>
      <c r="Q56" s="18"/>
      <c r="R56" s="18"/>
      <c r="S56" s="47"/>
      <c r="T56" s="47"/>
      <c r="U56" s="47"/>
      <c r="V56" s="47"/>
      <c r="W56" s="47"/>
      <c r="X56" s="47"/>
      <c r="Y56" s="47">
        <v>0</v>
      </c>
      <c r="Z56" s="48">
        <v>774594082.93602729</v>
      </c>
      <c r="AA56" s="48">
        <v>224662500</v>
      </c>
      <c r="AB56" s="48">
        <v>855321126.31999993</v>
      </c>
      <c r="AC56" s="48">
        <v>0</v>
      </c>
      <c r="AD56" s="48">
        <v>0</v>
      </c>
      <c r="AE56" s="48">
        <v>0</v>
      </c>
      <c r="AF56" s="48">
        <v>0</v>
      </c>
      <c r="AG56" s="48">
        <v>0</v>
      </c>
      <c r="AH56" s="48">
        <v>223925000</v>
      </c>
      <c r="AI56" s="48">
        <v>0</v>
      </c>
      <c r="AJ56" s="48">
        <v>0</v>
      </c>
      <c r="AK56" s="48">
        <v>0</v>
      </c>
      <c r="AL56" s="48">
        <v>0</v>
      </c>
      <c r="AM56" s="48">
        <v>223925000</v>
      </c>
      <c r="AN56" s="48">
        <v>0</v>
      </c>
      <c r="AO56" s="48">
        <v>0</v>
      </c>
      <c r="AP56" s="48">
        <v>64273622.979999997</v>
      </c>
      <c r="AQ56" s="48">
        <v>0</v>
      </c>
      <c r="AR56" s="48">
        <v>0</v>
      </c>
      <c r="AS56" s="48">
        <v>77601239.420000002</v>
      </c>
      <c r="AT56" s="48">
        <v>0</v>
      </c>
      <c r="AU56" s="48">
        <v>0</v>
      </c>
      <c r="AV56" s="48">
        <v>70455918.900000006</v>
      </c>
      <c r="AW56" s="48">
        <v>0</v>
      </c>
      <c r="AX56" s="48">
        <v>212330781.30000001</v>
      </c>
      <c r="AY56" s="52"/>
      <c r="AZ56" s="52"/>
      <c r="BA56" s="58"/>
    </row>
    <row r="57" spans="2:53" s="13" customFormat="1" ht="12" customHeight="1" x14ac:dyDescent="0.2">
      <c r="B57" s="21"/>
      <c r="C57" s="22"/>
      <c r="D57" s="25"/>
      <c r="E57" s="17"/>
      <c r="F57" s="17"/>
      <c r="G57" s="17"/>
      <c r="H57" s="17"/>
      <c r="I57" s="17"/>
      <c r="J57" s="17"/>
      <c r="K57" s="37"/>
      <c r="L57" s="37"/>
      <c r="M57" s="37"/>
      <c r="N57" s="37"/>
      <c r="O57" s="18"/>
      <c r="P57" s="18"/>
      <c r="Q57" s="18"/>
      <c r="R57" s="18"/>
      <c r="S57" s="47"/>
      <c r="T57" s="47"/>
      <c r="U57" s="47"/>
      <c r="V57" s="47"/>
      <c r="W57" s="47"/>
      <c r="X57" s="47"/>
      <c r="Y57" s="47"/>
      <c r="Z57" s="47"/>
      <c r="AA57" s="47"/>
      <c r="AB57" s="47"/>
      <c r="AC57" s="47"/>
      <c r="AD57" s="47"/>
      <c r="AE57" s="47"/>
      <c r="AF57" s="47"/>
      <c r="AG57" s="47"/>
      <c r="AH57" s="47"/>
      <c r="AI57" s="47"/>
      <c r="AJ57" s="47"/>
      <c r="AK57" s="47"/>
      <c r="AL57" s="47"/>
      <c r="AM57" s="47"/>
      <c r="AN57" s="47"/>
      <c r="AO57" s="47"/>
      <c r="AP57" s="47"/>
      <c r="AQ57" s="47"/>
      <c r="AR57" s="47"/>
      <c r="AS57" s="47"/>
      <c r="AT57" s="47"/>
      <c r="AU57" s="47"/>
      <c r="AV57" s="47"/>
      <c r="AW57" s="47"/>
      <c r="AX57" s="47"/>
      <c r="AY57" s="52"/>
      <c r="AZ57" s="52"/>
      <c r="BA57" s="58"/>
    </row>
    <row r="58" spans="2:53" s="13" customFormat="1" ht="12" customHeight="1" outlineLevel="1" x14ac:dyDescent="0.2">
      <c r="B58" s="14" t="s">
        <v>42</v>
      </c>
      <c r="C58" s="15"/>
      <c r="D58" s="16"/>
      <c r="E58" s="17">
        <f>+E60+E97+E110</f>
        <v>382596208.71684361</v>
      </c>
      <c r="F58" s="18">
        <f>+F60+F97+F110</f>
        <v>173039271.63352233</v>
      </c>
      <c r="G58" s="17">
        <f t="shared" ref="G58:R58" si="9">+G60+G97+G110+G121</f>
        <v>369337217.5526185</v>
      </c>
      <c r="H58" s="18">
        <f t="shared" si="9"/>
        <v>456301177.06947368</v>
      </c>
      <c r="I58" s="17">
        <f t="shared" si="9"/>
        <v>402552955.08823353</v>
      </c>
      <c r="J58" s="18">
        <f t="shared" si="9"/>
        <v>482796576.22119653</v>
      </c>
      <c r="K58" s="18">
        <f t="shared" si="9"/>
        <v>1633445741.2111251</v>
      </c>
      <c r="L58" s="18">
        <f t="shared" si="9"/>
        <v>652036328.461959</v>
      </c>
      <c r="M58" s="18">
        <f t="shared" si="9"/>
        <v>734132341.88090014</v>
      </c>
      <c r="N58" s="18">
        <f t="shared" si="9"/>
        <v>800962039.25546956</v>
      </c>
      <c r="O58" s="18">
        <f t="shared" si="9"/>
        <v>828519644.78999996</v>
      </c>
      <c r="P58" s="18">
        <f t="shared" si="9"/>
        <v>863373631.96109116</v>
      </c>
      <c r="Q58" s="18">
        <f t="shared" si="9"/>
        <v>1018008017.79</v>
      </c>
      <c r="R58" s="18">
        <f t="shared" si="9"/>
        <v>1804309075.5998406</v>
      </c>
      <c r="S58" s="47">
        <v>8115976742.001894</v>
      </c>
      <c r="T58" s="47">
        <v>2592037314.7822881</v>
      </c>
      <c r="U58" s="47">
        <v>1204900017.2800002</v>
      </c>
      <c r="V58" s="47">
        <v>5004132173.0587234</v>
      </c>
      <c r="W58" s="47">
        <v>4452505966.7800007</v>
      </c>
      <c r="X58" s="47">
        <v>8522330083.5031033</v>
      </c>
      <c r="Y58" s="47">
        <v>9915962775.9960003</v>
      </c>
      <c r="Z58" s="47">
        <v>9681898027.282753</v>
      </c>
      <c r="AA58" s="47">
        <v>13863815281.219999</v>
      </c>
      <c r="AB58" s="47">
        <v>11487674697.287281</v>
      </c>
      <c r="AC58" s="47">
        <v>1269356977.0222001</v>
      </c>
      <c r="AD58" s="47">
        <v>9730088.3699999992</v>
      </c>
      <c r="AE58" s="47">
        <v>118983141.9761</v>
      </c>
      <c r="AF58" s="47">
        <v>1187337846.7867999</v>
      </c>
      <c r="AG58" s="47">
        <v>5344710601.1442108</v>
      </c>
      <c r="AH58" s="47">
        <v>13305751.99099</v>
      </c>
      <c r="AI58" s="47">
        <v>1620173798.05</v>
      </c>
      <c r="AJ58" s="47">
        <v>484924410.92124701</v>
      </c>
      <c r="AK58" s="47">
        <v>157023989.28385037</v>
      </c>
      <c r="AL58" s="47">
        <v>1475642827.9435</v>
      </c>
      <c r="AM58" s="47">
        <v>11681189433.094049</v>
      </c>
      <c r="AN58" s="47">
        <v>1590783512.7535512</v>
      </c>
      <c r="AO58" s="47">
        <v>2608600.39</v>
      </c>
      <c r="AP58" s="47">
        <v>36267449.598099999</v>
      </c>
      <c r="AQ58" s="47">
        <v>376776521.66399997</v>
      </c>
      <c r="AR58" s="47">
        <v>2343507020.3481803</v>
      </c>
      <c r="AS58" s="47">
        <v>2372658300.5216007</v>
      </c>
      <c r="AT58" s="47">
        <v>1977277813.1658001</v>
      </c>
      <c r="AU58" s="47">
        <v>66915500.606179006</v>
      </c>
      <c r="AV58" s="47">
        <v>71971949.625226244</v>
      </c>
      <c r="AW58" s="47">
        <v>448014375.67570001</v>
      </c>
      <c r="AX58" s="47">
        <v>9286781044.7751598</v>
      </c>
      <c r="AY58" s="52"/>
      <c r="AZ58" s="52"/>
      <c r="BA58" s="58"/>
    </row>
    <row r="59" spans="2:53" s="24" customFormat="1" ht="12" customHeight="1" outlineLevel="1" x14ac:dyDescent="0.2">
      <c r="B59" s="27"/>
      <c r="C59" s="15"/>
      <c r="D59" s="16"/>
      <c r="E59" s="20"/>
      <c r="F59" s="20"/>
      <c r="G59" s="20"/>
      <c r="H59" s="20"/>
      <c r="I59" s="20"/>
      <c r="J59" s="20"/>
      <c r="K59" s="36"/>
      <c r="L59" s="36"/>
      <c r="M59" s="36"/>
      <c r="N59" s="36"/>
      <c r="O59" s="18"/>
      <c r="P59" s="18"/>
      <c r="Q59" s="18"/>
      <c r="R59" s="18"/>
      <c r="S59" s="47"/>
      <c r="T59" s="47"/>
      <c r="U59" s="47"/>
      <c r="V59" s="47"/>
      <c r="W59" s="47"/>
      <c r="X59" s="47"/>
      <c r="Y59" s="47"/>
      <c r="Z59" s="47"/>
      <c r="AA59" s="47"/>
      <c r="AB59" s="47"/>
      <c r="AC59" s="47"/>
      <c r="AD59" s="47"/>
      <c r="AE59" s="47"/>
      <c r="AF59" s="47"/>
      <c r="AG59" s="47"/>
      <c r="AH59" s="47"/>
      <c r="AI59" s="47"/>
      <c r="AJ59" s="47"/>
      <c r="AK59" s="47"/>
      <c r="AL59" s="47"/>
      <c r="AM59" s="47"/>
      <c r="AN59" s="47"/>
      <c r="AO59" s="47"/>
      <c r="AP59" s="47"/>
      <c r="AQ59" s="47"/>
      <c r="AR59" s="47"/>
      <c r="AS59" s="47"/>
      <c r="AT59" s="47"/>
      <c r="AU59" s="47"/>
      <c r="AV59" s="47"/>
      <c r="AW59" s="47"/>
      <c r="AX59" s="47"/>
      <c r="AY59" s="52"/>
      <c r="AZ59" s="52"/>
      <c r="BA59" s="58"/>
    </row>
    <row r="60" spans="2:53" s="24" customFormat="1" ht="12" customHeight="1" outlineLevel="2" x14ac:dyDescent="0.2">
      <c r="B60" s="21"/>
      <c r="C60" s="22" t="s">
        <v>43</v>
      </c>
      <c r="D60" s="23"/>
      <c r="E60" s="17">
        <f t="shared" ref="E60:R60" si="10">SUM(E61:E89)</f>
        <v>231072051.59084359</v>
      </c>
      <c r="F60" s="17">
        <f t="shared" si="10"/>
        <v>102361202.4649723</v>
      </c>
      <c r="G60" s="17">
        <f t="shared" si="10"/>
        <v>240219188.21524999</v>
      </c>
      <c r="H60" s="17">
        <f t="shared" si="10"/>
        <v>84210271.210236698</v>
      </c>
      <c r="I60" s="17">
        <f t="shared" si="10"/>
        <v>267526092.85044426</v>
      </c>
      <c r="J60" s="17">
        <f t="shared" si="10"/>
        <v>86878786.215799987</v>
      </c>
      <c r="K60" s="17">
        <f t="shared" si="10"/>
        <v>372747150.07470667</v>
      </c>
      <c r="L60" s="17">
        <f t="shared" si="10"/>
        <v>95500866.683068484</v>
      </c>
      <c r="M60" s="17">
        <f t="shared" si="10"/>
        <v>563416129.2700001</v>
      </c>
      <c r="N60" s="17">
        <f t="shared" si="10"/>
        <v>131364106.43404001</v>
      </c>
      <c r="O60" s="18">
        <f t="shared" si="10"/>
        <v>633697194.88</v>
      </c>
      <c r="P60" s="18">
        <f t="shared" si="10"/>
        <v>135955750.71709123</v>
      </c>
      <c r="Q60" s="18">
        <f t="shared" si="10"/>
        <v>699330641.13999999</v>
      </c>
      <c r="R60" s="18">
        <f t="shared" si="10"/>
        <v>208927652.81689999</v>
      </c>
      <c r="S60" s="47">
        <v>787940432.31000006</v>
      </c>
      <c r="T60" s="47">
        <v>275273821.37</v>
      </c>
      <c r="U60" s="47">
        <v>1141894519.8900001</v>
      </c>
      <c r="V60" s="47">
        <v>851263227.88</v>
      </c>
      <c r="W60" s="47">
        <v>2636182326.3500004</v>
      </c>
      <c r="X60" s="47">
        <v>1636818959.96</v>
      </c>
      <c r="Y60" s="47">
        <v>6757526649.3759995</v>
      </c>
      <c r="Z60" s="47">
        <v>1735500942.4999998</v>
      </c>
      <c r="AA60" s="47">
        <v>8826096302.5</v>
      </c>
      <c r="AB60" s="47">
        <v>1521181974.049</v>
      </c>
      <c r="AC60" s="47">
        <v>287700727.02219999</v>
      </c>
      <c r="AD60" s="47">
        <v>9730088.3699999992</v>
      </c>
      <c r="AE60" s="47">
        <v>118983141.9761</v>
      </c>
      <c r="AF60" s="47">
        <v>13185008.5668</v>
      </c>
      <c r="AG60" s="47">
        <v>4209020002.4000001</v>
      </c>
      <c r="AH60" s="47">
        <v>2696555.9</v>
      </c>
      <c r="AI60" s="47">
        <v>395330048.04999995</v>
      </c>
      <c r="AJ60" s="47">
        <v>0</v>
      </c>
      <c r="AK60" s="47">
        <v>157023989.28385037</v>
      </c>
      <c r="AL60" s="47">
        <v>18486577.943499997</v>
      </c>
      <c r="AM60" s="47">
        <v>5212156139.11306</v>
      </c>
      <c r="AN60" s="47">
        <v>41667399.771051168</v>
      </c>
      <c r="AO60" s="47">
        <v>1992166.54</v>
      </c>
      <c r="AP60" s="47">
        <v>35638889.548100002</v>
      </c>
      <c r="AQ60" s="47">
        <v>2820041.5568000004</v>
      </c>
      <c r="AR60" s="47">
        <v>642788576.38</v>
      </c>
      <c r="AS60" s="47">
        <v>175628934.60159999</v>
      </c>
      <c r="AT60" s="47">
        <v>86521139.028799996</v>
      </c>
      <c r="AU60" s="47">
        <v>1171505.29</v>
      </c>
      <c r="AV60" s="47">
        <v>71061488.035226241</v>
      </c>
      <c r="AW60" s="47">
        <v>5901282.0240000002</v>
      </c>
      <c r="AX60" s="47">
        <v>1065191423.190618</v>
      </c>
      <c r="AY60" s="52"/>
      <c r="AZ60" s="52"/>
      <c r="BA60" s="58"/>
    </row>
    <row r="61" spans="2:53" s="24" customFormat="1" ht="12" customHeight="1" outlineLevel="2" x14ac:dyDescent="0.2">
      <c r="B61" s="21"/>
      <c r="C61" s="22"/>
      <c r="D61" s="25" t="s">
        <v>6</v>
      </c>
      <c r="E61" s="26">
        <v>0</v>
      </c>
      <c r="F61" s="26">
        <v>0</v>
      </c>
      <c r="G61" s="26">
        <v>0</v>
      </c>
      <c r="H61" s="26">
        <v>0</v>
      </c>
      <c r="I61" s="26">
        <v>0</v>
      </c>
      <c r="J61" s="26">
        <v>0</v>
      </c>
      <c r="K61" s="26">
        <v>0</v>
      </c>
      <c r="L61" s="26">
        <v>0</v>
      </c>
      <c r="M61" s="26">
        <v>0</v>
      </c>
      <c r="N61" s="26">
        <v>0</v>
      </c>
      <c r="O61" s="20">
        <v>0</v>
      </c>
      <c r="P61" s="20">
        <v>0</v>
      </c>
      <c r="Q61" s="20">
        <v>0</v>
      </c>
      <c r="R61" s="20">
        <v>0</v>
      </c>
      <c r="S61" s="48"/>
      <c r="T61" s="48"/>
      <c r="U61" s="48"/>
      <c r="V61" s="48"/>
      <c r="W61" s="48"/>
      <c r="X61" s="48"/>
      <c r="Y61" s="48"/>
      <c r="Z61" s="48"/>
      <c r="AA61" s="48"/>
      <c r="AB61" s="48"/>
      <c r="AC61" s="48"/>
      <c r="AD61" s="48"/>
      <c r="AE61" s="48"/>
      <c r="AF61" s="48"/>
      <c r="AG61" s="48"/>
      <c r="AH61" s="48"/>
      <c r="AI61" s="48"/>
      <c r="AJ61" s="48"/>
      <c r="AK61" s="48"/>
      <c r="AL61" s="48"/>
      <c r="AM61" s="48"/>
      <c r="AN61" s="48"/>
      <c r="AO61" s="48"/>
      <c r="AP61" s="48"/>
      <c r="AQ61" s="48"/>
      <c r="AR61" s="48"/>
      <c r="AS61" s="48"/>
      <c r="AT61" s="48"/>
      <c r="AU61" s="48"/>
      <c r="AV61" s="48"/>
      <c r="AW61" s="48"/>
      <c r="AX61" s="48"/>
      <c r="AY61" s="52"/>
      <c r="AZ61" s="52"/>
      <c r="BA61" s="58"/>
    </row>
    <row r="62" spans="2:53" s="24" customFormat="1" ht="12" customHeight="1" outlineLevel="2" x14ac:dyDescent="0.2">
      <c r="B62" s="21"/>
      <c r="C62" s="22"/>
      <c r="D62" s="25" t="s">
        <v>15</v>
      </c>
      <c r="E62" s="26">
        <v>12821572.199999999</v>
      </c>
      <c r="F62" s="26">
        <v>795884.04980000004</v>
      </c>
      <c r="G62" s="26">
        <v>6683185.2052499996</v>
      </c>
      <c r="H62" s="26">
        <v>161289.68900000001</v>
      </c>
      <c r="I62" s="26">
        <v>0</v>
      </c>
      <c r="J62" s="26">
        <v>0</v>
      </c>
      <c r="K62" s="26">
        <v>0</v>
      </c>
      <c r="L62" s="26">
        <v>0</v>
      </c>
      <c r="M62" s="26">
        <v>0</v>
      </c>
      <c r="N62" s="26">
        <v>0</v>
      </c>
      <c r="O62" s="20">
        <v>0</v>
      </c>
      <c r="P62" s="20">
        <v>0</v>
      </c>
      <c r="Q62" s="20">
        <v>0</v>
      </c>
      <c r="R62" s="20">
        <v>0</v>
      </c>
      <c r="S62" s="48"/>
      <c r="T62" s="48"/>
      <c r="U62" s="48"/>
      <c r="V62" s="48"/>
      <c r="W62" s="48"/>
      <c r="X62" s="48"/>
      <c r="Y62" s="48"/>
      <c r="Z62" s="48"/>
      <c r="AA62" s="48"/>
      <c r="AB62" s="48"/>
      <c r="AC62" s="48"/>
      <c r="AD62" s="48"/>
      <c r="AE62" s="48"/>
      <c r="AF62" s="48"/>
      <c r="AG62" s="48"/>
      <c r="AH62" s="48"/>
      <c r="AI62" s="48"/>
      <c r="AJ62" s="48"/>
      <c r="AK62" s="48"/>
      <c r="AL62" s="48"/>
      <c r="AM62" s="48"/>
      <c r="AN62" s="48"/>
      <c r="AO62" s="48"/>
      <c r="AP62" s="48"/>
      <c r="AQ62" s="48"/>
      <c r="AR62" s="48"/>
      <c r="AS62" s="48"/>
      <c r="AT62" s="48"/>
      <c r="AU62" s="48"/>
      <c r="AV62" s="48"/>
      <c r="AW62" s="48"/>
      <c r="AX62" s="48"/>
      <c r="AY62" s="52"/>
      <c r="AZ62" s="52"/>
      <c r="BA62" s="58"/>
    </row>
    <row r="63" spans="2:53" s="24" customFormat="1" ht="12" customHeight="1" outlineLevel="2" x14ac:dyDescent="0.2">
      <c r="B63" s="21"/>
      <c r="C63" s="22"/>
      <c r="D63" s="25" t="s">
        <v>14</v>
      </c>
      <c r="E63" s="26">
        <v>17391791.734543562</v>
      </c>
      <c r="F63" s="26">
        <v>1300213.5488635267</v>
      </c>
      <c r="G63" s="26">
        <v>0</v>
      </c>
      <c r="H63" s="26">
        <v>0</v>
      </c>
      <c r="I63" s="26">
        <v>0</v>
      </c>
      <c r="J63" s="26">
        <v>0</v>
      </c>
      <c r="K63" s="26">
        <v>0</v>
      </c>
      <c r="L63" s="26">
        <v>0</v>
      </c>
      <c r="M63" s="26">
        <v>0</v>
      </c>
      <c r="N63" s="26">
        <v>0</v>
      </c>
      <c r="O63" s="20">
        <v>0</v>
      </c>
      <c r="P63" s="20">
        <v>0</v>
      </c>
      <c r="Q63" s="20">
        <v>0</v>
      </c>
      <c r="R63" s="20">
        <v>0</v>
      </c>
      <c r="S63" s="48"/>
      <c r="T63" s="48"/>
      <c r="U63" s="48"/>
      <c r="V63" s="48"/>
      <c r="W63" s="48"/>
      <c r="X63" s="48"/>
      <c r="Y63" s="48"/>
      <c r="Z63" s="48"/>
      <c r="AA63" s="48"/>
      <c r="AB63" s="48"/>
      <c r="AC63" s="48"/>
      <c r="AD63" s="48"/>
      <c r="AE63" s="48"/>
      <c r="AF63" s="48"/>
      <c r="AG63" s="48"/>
      <c r="AH63" s="48"/>
      <c r="AI63" s="48"/>
      <c r="AJ63" s="48"/>
      <c r="AK63" s="48"/>
      <c r="AL63" s="48"/>
      <c r="AM63" s="48"/>
      <c r="AN63" s="48"/>
      <c r="AO63" s="48"/>
      <c r="AP63" s="48"/>
      <c r="AQ63" s="48"/>
      <c r="AR63" s="48"/>
      <c r="AS63" s="48"/>
      <c r="AT63" s="48"/>
      <c r="AU63" s="48"/>
      <c r="AV63" s="48"/>
      <c r="AW63" s="48"/>
      <c r="AX63" s="48"/>
      <c r="AY63" s="52"/>
      <c r="AZ63" s="52"/>
      <c r="BA63" s="58"/>
    </row>
    <row r="64" spans="2:53" s="24" customFormat="1" ht="12" customHeight="1" outlineLevel="2" x14ac:dyDescent="0.2">
      <c r="B64" s="21"/>
      <c r="C64" s="22"/>
      <c r="D64" s="25" t="s">
        <v>44</v>
      </c>
      <c r="E64" s="26">
        <v>7127009.8100000005</v>
      </c>
      <c r="F64" s="26">
        <v>3578752.32</v>
      </c>
      <c r="G64" s="26">
        <v>7524835.6699999999</v>
      </c>
      <c r="H64" s="26">
        <v>3795603.64</v>
      </c>
      <c r="I64" s="26">
        <v>8289940.3899999997</v>
      </c>
      <c r="J64" s="26">
        <v>3706698.8</v>
      </c>
      <c r="K64" s="26">
        <v>9740139.129999999</v>
      </c>
      <c r="L64" s="26">
        <v>3652982.05</v>
      </c>
      <c r="M64" s="26">
        <v>14867051.859999999</v>
      </c>
      <c r="N64" s="26">
        <v>5044816.05</v>
      </c>
      <c r="O64" s="20">
        <v>16496930.73</v>
      </c>
      <c r="P64" s="20">
        <v>4703853.59</v>
      </c>
      <c r="Q64" s="20">
        <v>27228564.469999999</v>
      </c>
      <c r="R64" s="20">
        <v>6713957.5</v>
      </c>
      <c r="S64" s="48">
        <v>29903939.850000001</v>
      </c>
      <c r="T64" s="48">
        <v>5354361.3</v>
      </c>
      <c r="U64" s="48">
        <v>52594410.240000002</v>
      </c>
      <c r="V64" s="48">
        <v>6186634.9000000004</v>
      </c>
      <c r="W64" s="48">
        <v>88616102.670000002</v>
      </c>
      <c r="X64" s="48">
        <v>5784310.3300000001</v>
      </c>
      <c r="Y64" s="48">
        <v>57096155.159999996</v>
      </c>
      <c r="Z64" s="48">
        <v>1533120.89</v>
      </c>
      <c r="AA64" s="48"/>
      <c r="AB64" s="48"/>
      <c r="AC64" s="48"/>
      <c r="AD64" s="48"/>
      <c r="AE64" s="48"/>
      <c r="AF64" s="48"/>
      <c r="AG64" s="48"/>
      <c r="AH64" s="48"/>
      <c r="AI64" s="48"/>
      <c r="AJ64" s="48"/>
      <c r="AK64" s="48"/>
      <c r="AL64" s="48"/>
      <c r="AM64" s="48"/>
      <c r="AN64" s="48"/>
      <c r="AO64" s="48"/>
      <c r="AP64" s="48"/>
      <c r="AQ64" s="48"/>
      <c r="AR64" s="48"/>
      <c r="AS64" s="48"/>
      <c r="AT64" s="48"/>
      <c r="AU64" s="48"/>
      <c r="AV64" s="48"/>
      <c r="AW64" s="48"/>
      <c r="AX64" s="48"/>
      <c r="AY64" s="52"/>
      <c r="AZ64" s="52"/>
      <c r="BA64" s="58"/>
    </row>
    <row r="65" spans="2:53" s="24" customFormat="1" ht="12" customHeight="1" outlineLevel="2" x14ac:dyDescent="0.2">
      <c r="B65" s="21"/>
      <c r="C65" s="22"/>
      <c r="D65" s="25" t="s">
        <v>45</v>
      </c>
      <c r="E65" s="26">
        <v>52270808.570000008</v>
      </c>
      <c r="F65" s="26">
        <v>33782826.18</v>
      </c>
      <c r="G65" s="26">
        <v>54897876.450000003</v>
      </c>
      <c r="H65" s="26">
        <v>32171890.259999998</v>
      </c>
      <c r="I65" s="26">
        <v>59977473.979999997</v>
      </c>
      <c r="J65" s="26">
        <v>30916452.649999999</v>
      </c>
      <c r="K65" s="26">
        <v>70530963.140000001</v>
      </c>
      <c r="L65" s="26">
        <v>32989229.469999999</v>
      </c>
      <c r="M65" s="26">
        <v>108665806.53</v>
      </c>
      <c r="N65" s="26">
        <v>45745171.850000001</v>
      </c>
      <c r="O65" s="20">
        <v>120121312.94</v>
      </c>
      <c r="P65" s="20">
        <v>44060668.520000003</v>
      </c>
      <c r="Q65" s="20">
        <v>195011926.12</v>
      </c>
      <c r="R65" s="20">
        <v>64690409.049999997</v>
      </c>
      <c r="S65" s="48">
        <v>224165908.20999998</v>
      </c>
      <c r="T65" s="48">
        <v>58932197.18</v>
      </c>
      <c r="U65" s="48">
        <v>318196905.97000003</v>
      </c>
      <c r="V65" s="48">
        <v>63808830.590000004</v>
      </c>
      <c r="W65" s="48">
        <v>567032895.32999992</v>
      </c>
      <c r="X65" s="48">
        <v>83539593.449999988</v>
      </c>
      <c r="Y65" s="48">
        <v>906659270.22000003</v>
      </c>
      <c r="Z65" s="48">
        <v>84689436.920000002</v>
      </c>
      <c r="AA65" s="48">
        <v>1243159458.3800001</v>
      </c>
      <c r="AB65" s="48">
        <v>49928709.920000002</v>
      </c>
      <c r="AC65" s="48"/>
      <c r="AD65" s="48"/>
      <c r="AE65" s="48"/>
      <c r="AF65" s="48"/>
      <c r="AG65" s="48"/>
      <c r="AH65" s="48"/>
      <c r="AI65" s="48"/>
      <c r="AJ65" s="48"/>
      <c r="AK65" s="48"/>
      <c r="AL65" s="48"/>
      <c r="AM65" s="48"/>
      <c r="AN65" s="48"/>
      <c r="AO65" s="48"/>
      <c r="AP65" s="48"/>
      <c r="AQ65" s="48"/>
      <c r="AR65" s="48"/>
      <c r="AS65" s="48"/>
      <c r="AT65" s="48"/>
      <c r="AU65" s="48"/>
      <c r="AV65" s="48"/>
      <c r="AW65" s="48"/>
      <c r="AX65" s="48"/>
      <c r="AY65" s="52"/>
      <c r="AZ65" s="52"/>
      <c r="BA65" s="58"/>
    </row>
    <row r="66" spans="2:53" s="24" customFormat="1" ht="12" customHeight="1" outlineLevel="2" x14ac:dyDescent="0.2">
      <c r="B66" s="21"/>
      <c r="C66" s="22"/>
      <c r="D66" s="25" t="s">
        <v>62</v>
      </c>
      <c r="E66" s="26">
        <v>1449587.13</v>
      </c>
      <c r="F66" s="26">
        <v>19645588.020128768</v>
      </c>
      <c r="G66" s="26">
        <v>2525596.94</v>
      </c>
      <c r="H66" s="26">
        <v>3078505.3112366963</v>
      </c>
      <c r="I66" s="26">
        <v>2983638.3304442647</v>
      </c>
      <c r="J66" s="26">
        <v>3203788.8258000002</v>
      </c>
      <c r="K66" s="26">
        <v>3858951.0947067142</v>
      </c>
      <c r="L66" s="26">
        <v>3688613.5130684846</v>
      </c>
      <c r="M66" s="26">
        <v>5979834.4000000004</v>
      </c>
      <c r="N66" s="26">
        <v>5140507.7640399998</v>
      </c>
      <c r="O66" s="20">
        <v>7721794.8099999996</v>
      </c>
      <c r="P66" s="20">
        <v>5753184.6670912253</v>
      </c>
      <c r="Q66" s="20">
        <v>11845700.660000002</v>
      </c>
      <c r="R66" s="20">
        <v>8713767.0068999995</v>
      </c>
      <c r="S66" s="48">
        <v>14188759.120000001</v>
      </c>
      <c r="T66" s="48">
        <v>8143446.8887363952</v>
      </c>
      <c r="U66" s="48">
        <v>28100297.450000003</v>
      </c>
      <c r="V66" s="48">
        <v>14324443.794390405</v>
      </c>
      <c r="W66" s="48">
        <v>48226553.095759995</v>
      </c>
      <c r="X66" s="48">
        <v>19771996.656239998</v>
      </c>
      <c r="Y66" s="48">
        <v>73892378.510215655</v>
      </c>
      <c r="Z66" s="48">
        <v>24106088.020795103</v>
      </c>
      <c r="AA66" s="48">
        <v>100687674.2576087</v>
      </c>
      <c r="AB66" s="48">
        <v>26861824.762071945</v>
      </c>
      <c r="AC66" s="48">
        <v>0</v>
      </c>
      <c r="AD66" s="48">
        <v>0</v>
      </c>
      <c r="AE66" s="48">
        <v>27003034.5361</v>
      </c>
      <c r="AF66" s="48">
        <v>0</v>
      </c>
      <c r="AG66" s="48">
        <v>0</v>
      </c>
      <c r="AH66" s="48">
        <v>0</v>
      </c>
      <c r="AI66" s="48">
        <v>30808548.34</v>
      </c>
      <c r="AJ66" s="48">
        <v>0</v>
      </c>
      <c r="AK66" s="48">
        <v>35538139.083850384</v>
      </c>
      <c r="AL66" s="48">
        <v>0</v>
      </c>
      <c r="AM66" s="48">
        <v>93349721.953060627</v>
      </c>
      <c r="AN66" s="48">
        <v>0</v>
      </c>
      <c r="AO66" s="48">
        <v>0</v>
      </c>
      <c r="AP66" s="48">
        <v>6450675.0481000002</v>
      </c>
      <c r="AQ66" s="48">
        <v>0</v>
      </c>
      <c r="AR66" s="48">
        <v>0</v>
      </c>
      <c r="AS66" s="48">
        <v>0</v>
      </c>
      <c r="AT66" s="48">
        <v>7159866.3499999996</v>
      </c>
      <c r="AU66" s="48">
        <v>0</v>
      </c>
      <c r="AV66" s="48">
        <v>8809117.0752262399</v>
      </c>
      <c r="AW66" s="48">
        <v>0</v>
      </c>
      <c r="AX66" s="48">
        <v>22419658.480618108</v>
      </c>
      <c r="AY66" s="52"/>
      <c r="AZ66" s="52"/>
      <c r="BA66" s="58"/>
    </row>
    <row r="67" spans="2:53" s="24" customFormat="1" ht="12" customHeight="1" outlineLevel="2" x14ac:dyDescent="0.2">
      <c r="B67" s="21"/>
      <c r="C67" s="22"/>
      <c r="D67" s="25" t="s">
        <v>63</v>
      </c>
      <c r="E67" s="26">
        <v>1385538.49</v>
      </c>
      <c r="F67" s="26">
        <v>1047219.33</v>
      </c>
      <c r="G67" s="26">
        <v>1464806.58</v>
      </c>
      <c r="H67" s="26">
        <v>1012846.85</v>
      </c>
      <c r="I67" s="26">
        <v>1603604.39</v>
      </c>
      <c r="J67" s="26">
        <v>1017226.35</v>
      </c>
      <c r="K67" s="26">
        <v>968932.61</v>
      </c>
      <c r="L67" s="26">
        <v>483268.35</v>
      </c>
      <c r="M67" s="26">
        <v>1482350</v>
      </c>
      <c r="N67" s="26">
        <v>675153.79</v>
      </c>
      <c r="O67" s="20"/>
      <c r="P67" s="20"/>
      <c r="Q67" s="20"/>
      <c r="R67" s="20"/>
      <c r="S67" s="48"/>
      <c r="T67" s="48"/>
      <c r="U67" s="48"/>
      <c r="V67" s="48"/>
      <c r="W67" s="48"/>
      <c r="X67" s="48"/>
      <c r="Y67" s="48"/>
      <c r="Z67" s="48"/>
      <c r="AA67" s="48"/>
      <c r="AB67" s="48"/>
      <c r="AC67" s="48"/>
      <c r="AD67" s="48"/>
      <c r="AE67" s="48"/>
      <c r="AF67" s="48"/>
      <c r="AG67" s="48"/>
      <c r="AH67" s="48"/>
      <c r="AI67" s="48"/>
      <c r="AJ67" s="48"/>
      <c r="AK67" s="48"/>
      <c r="AL67" s="48"/>
      <c r="AM67" s="48"/>
      <c r="AN67" s="48"/>
      <c r="AO67" s="48"/>
      <c r="AP67" s="48"/>
      <c r="AQ67" s="48"/>
      <c r="AR67" s="48"/>
      <c r="AS67" s="48"/>
      <c r="AT67" s="48"/>
      <c r="AU67" s="48"/>
      <c r="AV67" s="48"/>
      <c r="AW67" s="48"/>
      <c r="AX67" s="48"/>
      <c r="AY67" s="52"/>
      <c r="AZ67" s="52"/>
      <c r="BA67" s="58"/>
    </row>
    <row r="68" spans="2:53" s="24" customFormat="1" ht="12" customHeight="1" outlineLevel="2" x14ac:dyDescent="0.2">
      <c r="B68" s="21"/>
      <c r="C68" s="22"/>
      <c r="D68" s="25" t="s">
        <v>92</v>
      </c>
      <c r="E68" s="26">
        <v>0</v>
      </c>
      <c r="F68" s="26">
        <v>0</v>
      </c>
      <c r="G68" s="26">
        <v>0</v>
      </c>
      <c r="H68" s="26">
        <v>0</v>
      </c>
      <c r="I68" s="26">
        <v>0</v>
      </c>
      <c r="J68" s="26">
        <v>0</v>
      </c>
      <c r="K68" s="26">
        <v>963977.84</v>
      </c>
      <c r="L68" s="26">
        <v>593240.55000000005</v>
      </c>
      <c r="M68" s="26">
        <v>1424597.79</v>
      </c>
      <c r="N68" s="26">
        <v>854607.3</v>
      </c>
      <c r="O68" s="20">
        <v>3224273.19</v>
      </c>
      <c r="P68" s="20">
        <v>1524412.88</v>
      </c>
      <c r="Q68" s="20">
        <v>5273571.07</v>
      </c>
      <c r="R68" s="20">
        <v>2326745.19</v>
      </c>
      <c r="S68" s="48">
        <v>5819146.0800000001</v>
      </c>
      <c r="T68" s="48">
        <v>2170056.8299999996</v>
      </c>
      <c r="U68" s="48">
        <v>9450858.6000000015</v>
      </c>
      <c r="V68" s="48">
        <v>2842216.76</v>
      </c>
      <c r="W68" s="48">
        <v>17534791.960000001</v>
      </c>
      <c r="X68" s="48">
        <v>4252219</v>
      </c>
      <c r="Y68" s="48">
        <v>24831652.960000001</v>
      </c>
      <c r="Z68" s="48">
        <v>4684419.5600000005</v>
      </c>
      <c r="AA68" s="48">
        <v>33571375.269999996</v>
      </c>
      <c r="AB68" s="48">
        <v>4547041.3</v>
      </c>
      <c r="AC68" s="48">
        <v>0</v>
      </c>
      <c r="AD68" s="48">
        <v>9730088.3699999992</v>
      </c>
      <c r="AE68" s="48">
        <v>0</v>
      </c>
      <c r="AF68" s="48">
        <v>9944555.9668000005</v>
      </c>
      <c r="AG68" s="48">
        <v>0</v>
      </c>
      <c r="AH68" s="48">
        <v>0</v>
      </c>
      <c r="AI68" s="48">
        <v>0</v>
      </c>
      <c r="AJ68" s="48">
        <v>0</v>
      </c>
      <c r="AK68" s="48">
        <v>0</v>
      </c>
      <c r="AL68" s="48">
        <v>13278114.795399999</v>
      </c>
      <c r="AM68" s="48">
        <v>32952759.140000001</v>
      </c>
      <c r="AN68" s="48">
        <v>0</v>
      </c>
      <c r="AO68" s="48">
        <v>269285.40999999997</v>
      </c>
      <c r="AP68" s="48">
        <v>0</v>
      </c>
      <c r="AQ68" s="48">
        <v>1633381.4016000002</v>
      </c>
      <c r="AR68" s="48">
        <v>0</v>
      </c>
      <c r="AS68" s="48">
        <v>0</v>
      </c>
      <c r="AT68" s="48">
        <v>0</v>
      </c>
      <c r="AU68" s="48">
        <v>0</v>
      </c>
      <c r="AV68" s="48">
        <v>0</v>
      </c>
      <c r="AW68" s="48">
        <v>1827414.28</v>
      </c>
      <c r="AX68" s="48">
        <v>3730081.09</v>
      </c>
      <c r="AY68" s="52"/>
      <c r="AZ68" s="52"/>
      <c r="BA68" s="58"/>
    </row>
    <row r="69" spans="2:53" s="24" customFormat="1" ht="12" customHeight="1" outlineLevel="2" x14ac:dyDescent="0.2">
      <c r="B69" s="21"/>
      <c r="C69" s="22"/>
      <c r="D69" s="25" t="s">
        <v>64</v>
      </c>
      <c r="E69" s="26">
        <v>0</v>
      </c>
      <c r="F69" s="26">
        <v>30320268.960000001</v>
      </c>
      <c r="G69" s="26">
        <v>35414069</v>
      </c>
      <c r="H69" s="26">
        <v>33043079.780000001</v>
      </c>
      <c r="I69" s="26">
        <v>39495214.799999997</v>
      </c>
      <c r="J69" s="26">
        <v>34042969.239999995</v>
      </c>
      <c r="K69" s="26">
        <v>47881189.849999994</v>
      </c>
      <c r="L69" s="26">
        <v>40042500.900000006</v>
      </c>
      <c r="M69" s="26">
        <v>70772044.909999996</v>
      </c>
      <c r="N69" s="26">
        <v>56402839.150000006</v>
      </c>
      <c r="O69" s="20">
        <v>79436193.180000007</v>
      </c>
      <c r="P69" s="20">
        <v>59901361.439999998</v>
      </c>
      <c r="Q69" s="20">
        <v>124968108.97999999</v>
      </c>
      <c r="R69" s="20">
        <v>98565001.270000011</v>
      </c>
      <c r="S69" s="48">
        <v>141561093.81</v>
      </c>
      <c r="T69" s="48">
        <v>100155615.88</v>
      </c>
      <c r="U69" s="48">
        <v>249773351.59</v>
      </c>
      <c r="V69" s="48">
        <v>171105627.84999999</v>
      </c>
      <c r="W69" s="48">
        <v>448480539.75</v>
      </c>
      <c r="X69" s="48">
        <v>290729315.35000002</v>
      </c>
      <c r="Y69" s="48">
        <v>630211157.63</v>
      </c>
      <c r="Z69" s="48">
        <v>346610988.63999999</v>
      </c>
      <c r="AA69" s="48">
        <v>833390213.94000006</v>
      </c>
      <c r="AB69" s="48">
        <v>403886371.94</v>
      </c>
      <c r="AC69" s="48">
        <v>0</v>
      </c>
      <c r="AD69" s="48">
        <v>0</v>
      </c>
      <c r="AE69" s="48">
        <v>0</v>
      </c>
      <c r="AF69" s="48">
        <v>0</v>
      </c>
      <c r="AG69" s="48">
        <v>502590105.94999999</v>
      </c>
      <c r="AH69" s="48">
        <v>0</v>
      </c>
      <c r="AI69" s="48">
        <v>0</v>
      </c>
      <c r="AJ69" s="48">
        <v>0</v>
      </c>
      <c r="AK69" s="48">
        <v>0</v>
      </c>
      <c r="AL69" s="48">
        <v>0</v>
      </c>
      <c r="AM69" s="48">
        <v>502590105.94999999</v>
      </c>
      <c r="AN69" s="48">
        <v>0</v>
      </c>
      <c r="AO69" s="48">
        <v>0</v>
      </c>
      <c r="AP69" s="48">
        <v>0</v>
      </c>
      <c r="AQ69" s="48">
        <v>0</v>
      </c>
      <c r="AR69" s="48">
        <v>226011069.52000001</v>
      </c>
      <c r="AS69" s="48">
        <v>0</v>
      </c>
      <c r="AT69" s="48">
        <v>0</v>
      </c>
      <c r="AU69" s="48">
        <v>0</v>
      </c>
      <c r="AV69" s="48">
        <v>0</v>
      </c>
      <c r="AW69" s="48">
        <v>0</v>
      </c>
      <c r="AX69" s="48">
        <v>226011069.52000001</v>
      </c>
      <c r="AY69" s="52"/>
      <c r="AZ69" s="52"/>
      <c r="BA69" s="58"/>
    </row>
    <row r="70" spans="2:53" s="24" customFormat="1" ht="12" customHeight="1" outlineLevel="2" x14ac:dyDescent="0.2">
      <c r="B70" s="21"/>
      <c r="C70" s="22"/>
      <c r="D70" s="25" t="s">
        <v>46</v>
      </c>
      <c r="E70" s="26">
        <v>1455967.43</v>
      </c>
      <c r="F70" s="26">
        <v>104300.43</v>
      </c>
      <c r="G70" s="26">
        <v>1535832.17</v>
      </c>
      <c r="H70" s="26">
        <v>58946.58</v>
      </c>
      <c r="I70" s="26">
        <v>825146.36</v>
      </c>
      <c r="J70" s="26">
        <v>12631.29</v>
      </c>
      <c r="K70" s="26">
        <v>0</v>
      </c>
      <c r="L70" s="26">
        <v>0</v>
      </c>
      <c r="M70" s="26">
        <v>0</v>
      </c>
      <c r="N70" s="26">
        <v>750057.09</v>
      </c>
      <c r="O70" s="20">
        <v>7374004.2599999998</v>
      </c>
      <c r="P70" s="20">
        <v>671027.07999999996</v>
      </c>
      <c r="Q70" s="20">
        <v>11774599.58</v>
      </c>
      <c r="R70" s="20">
        <v>1014795.54</v>
      </c>
      <c r="S70" s="48">
        <v>20685669.789999999</v>
      </c>
      <c r="T70" s="48">
        <v>1097997.19</v>
      </c>
      <c r="U70" s="48">
        <v>27494876.210000001</v>
      </c>
      <c r="V70" s="48">
        <v>487250.15</v>
      </c>
      <c r="W70" s="48"/>
      <c r="X70" s="48"/>
      <c r="Y70" s="48"/>
      <c r="Z70" s="48"/>
      <c r="AA70" s="48"/>
      <c r="AB70" s="48"/>
      <c r="AC70" s="48"/>
      <c r="AD70" s="48"/>
      <c r="AE70" s="48"/>
      <c r="AF70" s="48"/>
      <c r="AG70" s="48"/>
      <c r="AH70" s="48"/>
      <c r="AI70" s="48"/>
      <c r="AJ70" s="48"/>
      <c r="AK70" s="48"/>
      <c r="AL70" s="48"/>
      <c r="AM70" s="48"/>
      <c r="AN70" s="48"/>
      <c r="AO70" s="48"/>
      <c r="AP70" s="48"/>
      <c r="AQ70" s="48"/>
      <c r="AR70" s="48"/>
      <c r="AS70" s="48"/>
      <c r="AT70" s="48"/>
      <c r="AU70" s="48"/>
      <c r="AV70" s="48"/>
      <c r="AW70" s="48"/>
      <c r="AX70" s="48"/>
      <c r="AY70" s="52"/>
      <c r="AZ70" s="52"/>
      <c r="BA70" s="58"/>
    </row>
    <row r="71" spans="2:53" s="24" customFormat="1" ht="12" customHeight="1" outlineLevel="2" x14ac:dyDescent="0.2">
      <c r="B71" s="21"/>
      <c r="C71" s="22"/>
      <c r="D71" s="25" t="s">
        <v>98</v>
      </c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0"/>
      <c r="P71" s="20"/>
      <c r="Q71" s="20"/>
      <c r="R71" s="20"/>
      <c r="S71" s="48"/>
      <c r="T71" s="48"/>
      <c r="U71" s="48"/>
      <c r="V71" s="48"/>
      <c r="W71" s="48"/>
      <c r="X71" s="48"/>
      <c r="Y71" s="48"/>
      <c r="Z71" s="48"/>
      <c r="AA71" s="48">
        <v>0</v>
      </c>
      <c r="AB71" s="48">
        <v>915191.48</v>
      </c>
      <c r="AC71" s="48">
        <v>0</v>
      </c>
      <c r="AD71" s="48">
        <v>0</v>
      </c>
      <c r="AE71" s="48">
        <v>0</v>
      </c>
      <c r="AF71" s="48">
        <v>0</v>
      </c>
      <c r="AG71" s="48">
        <v>0</v>
      </c>
      <c r="AH71" s="48">
        <v>0</v>
      </c>
      <c r="AI71" s="48">
        <v>0</v>
      </c>
      <c r="AJ71" s="48">
        <v>0</v>
      </c>
      <c r="AK71" s="48">
        <v>0</v>
      </c>
      <c r="AL71" s="48">
        <v>0</v>
      </c>
      <c r="AM71" s="48">
        <v>0</v>
      </c>
      <c r="AN71" s="48">
        <v>2790482.518851174</v>
      </c>
      <c r="AO71" s="48">
        <v>0</v>
      </c>
      <c r="AP71" s="48">
        <v>0</v>
      </c>
      <c r="AQ71" s="48">
        <v>0</v>
      </c>
      <c r="AR71" s="48">
        <v>0</v>
      </c>
      <c r="AS71" s="48">
        <v>0</v>
      </c>
      <c r="AT71" s="48">
        <v>18603421.848000001</v>
      </c>
      <c r="AU71" s="48">
        <v>0</v>
      </c>
      <c r="AV71" s="48">
        <v>0</v>
      </c>
      <c r="AW71" s="48">
        <v>0</v>
      </c>
      <c r="AX71" s="48">
        <v>21393904.370000001</v>
      </c>
      <c r="AY71" s="52"/>
      <c r="AZ71" s="52"/>
      <c r="BA71" s="58"/>
    </row>
    <row r="72" spans="2:53" s="24" customFormat="1" ht="12" customHeight="1" outlineLevel="2" x14ac:dyDescent="0.2">
      <c r="B72" s="21"/>
      <c r="C72" s="22"/>
      <c r="D72" s="25" t="s">
        <v>107</v>
      </c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0"/>
      <c r="P72" s="20"/>
      <c r="Q72" s="20"/>
      <c r="R72" s="20"/>
      <c r="S72" s="48"/>
      <c r="T72" s="48"/>
      <c r="U72" s="48"/>
      <c r="V72" s="48"/>
      <c r="W72" s="48"/>
      <c r="X72" s="48"/>
      <c r="Y72" s="48"/>
      <c r="Z72" s="48"/>
      <c r="AA72" s="48">
        <v>0</v>
      </c>
      <c r="AB72" s="48">
        <v>80724.399999999994</v>
      </c>
      <c r="AC72" s="48">
        <v>0</v>
      </c>
      <c r="AD72" s="48">
        <v>0</v>
      </c>
      <c r="AE72" s="48">
        <v>0</v>
      </c>
      <c r="AF72" s="48">
        <v>0</v>
      </c>
      <c r="AG72" s="48">
        <v>0</v>
      </c>
      <c r="AH72" s="48">
        <v>0</v>
      </c>
      <c r="AI72" s="48">
        <v>0</v>
      </c>
      <c r="AJ72" s="48">
        <v>0</v>
      </c>
      <c r="AK72" s="48">
        <v>0</v>
      </c>
      <c r="AL72" s="48">
        <v>0</v>
      </c>
      <c r="AM72" s="48">
        <v>0</v>
      </c>
      <c r="AN72" s="48">
        <v>0</v>
      </c>
      <c r="AO72" s="48">
        <v>0</v>
      </c>
      <c r="AP72" s="48">
        <v>1040952.93</v>
      </c>
      <c r="AQ72" s="48">
        <v>0</v>
      </c>
      <c r="AR72" s="48">
        <v>0</v>
      </c>
      <c r="AS72" s="48">
        <v>0</v>
      </c>
      <c r="AT72" s="48">
        <v>0</v>
      </c>
      <c r="AU72" s="48">
        <v>0</v>
      </c>
      <c r="AV72" s="48">
        <v>14496679.560000001</v>
      </c>
      <c r="AW72" s="48">
        <v>0</v>
      </c>
      <c r="AX72" s="48">
        <v>15537632.49</v>
      </c>
      <c r="AY72" s="52"/>
      <c r="AZ72" s="52"/>
      <c r="BA72" s="58"/>
    </row>
    <row r="73" spans="2:53" s="24" customFormat="1" ht="12" customHeight="1" outlineLevel="2" x14ac:dyDescent="0.2">
      <c r="B73" s="21"/>
      <c r="C73" s="22"/>
      <c r="D73" s="25" t="s">
        <v>125</v>
      </c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0"/>
      <c r="P73" s="20"/>
      <c r="Q73" s="20"/>
      <c r="R73" s="20"/>
      <c r="S73" s="48"/>
      <c r="T73" s="48"/>
      <c r="U73" s="48"/>
      <c r="V73" s="48"/>
      <c r="W73" s="48"/>
      <c r="X73" s="48"/>
      <c r="Y73" s="48"/>
      <c r="Z73" s="48"/>
      <c r="AA73" s="48"/>
      <c r="AB73" s="48"/>
      <c r="AC73" s="48"/>
      <c r="AD73" s="48"/>
      <c r="AE73" s="48"/>
      <c r="AF73" s="48"/>
      <c r="AG73" s="48"/>
      <c r="AH73" s="48"/>
      <c r="AI73" s="48"/>
      <c r="AJ73" s="48"/>
      <c r="AK73" s="48"/>
      <c r="AL73" s="48">
        <v>808431.24809999997</v>
      </c>
      <c r="AM73" s="48">
        <v>808431.25</v>
      </c>
      <c r="AN73" s="48"/>
      <c r="AO73" s="48"/>
      <c r="AP73" s="48"/>
      <c r="AQ73" s="48"/>
      <c r="AR73" s="48"/>
      <c r="AS73" s="48"/>
      <c r="AT73" s="48"/>
      <c r="AU73" s="48"/>
      <c r="AV73" s="48"/>
      <c r="AW73" s="48">
        <v>2568461.7662</v>
      </c>
      <c r="AX73" s="48">
        <v>2568461.77</v>
      </c>
      <c r="AY73" s="52"/>
      <c r="AZ73" s="52"/>
      <c r="BA73" s="58"/>
    </row>
    <row r="74" spans="2:53" s="24" customFormat="1" ht="12" customHeight="1" outlineLevel="2" x14ac:dyDescent="0.2">
      <c r="B74" s="21"/>
      <c r="C74" s="22"/>
      <c r="D74" s="25" t="s">
        <v>47</v>
      </c>
      <c r="E74" s="26">
        <v>329197.89</v>
      </c>
      <c r="F74" s="26">
        <v>66946.84</v>
      </c>
      <c r="G74" s="26">
        <v>2300144.37</v>
      </c>
      <c r="H74" s="26">
        <v>332231.15000000002</v>
      </c>
      <c r="I74" s="26">
        <v>1874196.61</v>
      </c>
      <c r="J74" s="26">
        <v>280402.21000000002</v>
      </c>
      <c r="K74" s="26">
        <v>6648549.0899999999</v>
      </c>
      <c r="L74" s="26">
        <v>949981.24</v>
      </c>
      <c r="M74" s="26">
        <v>6674770.3499999996</v>
      </c>
      <c r="N74" s="26">
        <v>0</v>
      </c>
      <c r="O74" s="20"/>
      <c r="P74" s="20"/>
      <c r="Q74" s="20"/>
      <c r="R74" s="20"/>
      <c r="S74" s="48"/>
      <c r="T74" s="48"/>
      <c r="U74" s="48"/>
      <c r="V74" s="48"/>
      <c r="W74" s="48"/>
      <c r="X74" s="48"/>
      <c r="Y74" s="48"/>
      <c r="Z74" s="48"/>
      <c r="AA74" s="48"/>
      <c r="AB74" s="48"/>
      <c r="AC74" s="48"/>
      <c r="AD74" s="48"/>
      <c r="AE74" s="48"/>
      <c r="AF74" s="48"/>
      <c r="AG74" s="48"/>
      <c r="AH74" s="48"/>
      <c r="AI74" s="48"/>
      <c r="AJ74" s="48"/>
      <c r="AK74" s="48"/>
      <c r="AL74" s="48"/>
      <c r="AM74" s="48"/>
      <c r="AN74" s="48"/>
      <c r="AO74" s="48"/>
      <c r="AP74" s="48"/>
      <c r="AQ74" s="48"/>
      <c r="AR74" s="48"/>
      <c r="AS74" s="48"/>
      <c r="AT74" s="48"/>
      <c r="AU74" s="48"/>
      <c r="AV74" s="48"/>
      <c r="AW74" s="48"/>
      <c r="AX74" s="48"/>
      <c r="AY74" s="52"/>
      <c r="AZ74" s="52"/>
      <c r="BA74" s="58"/>
    </row>
    <row r="75" spans="2:53" s="24" customFormat="1" ht="12" customHeight="1" outlineLevel="2" x14ac:dyDescent="0.2">
      <c r="B75" s="21"/>
      <c r="C75" s="22"/>
      <c r="D75" s="25" t="s">
        <v>13</v>
      </c>
      <c r="E75" s="26">
        <v>11999193.7863</v>
      </c>
      <c r="F75" s="26">
        <v>173955.98618000001</v>
      </c>
      <c r="G75" s="26">
        <v>0</v>
      </c>
      <c r="H75" s="26">
        <v>0</v>
      </c>
      <c r="I75" s="26">
        <v>0</v>
      </c>
      <c r="J75" s="26">
        <v>0</v>
      </c>
      <c r="K75" s="26">
        <v>0</v>
      </c>
      <c r="L75" s="26">
        <v>0</v>
      </c>
      <c r="M75" s="26">
        <v>0</v>
      </c>
      <c r="N75" s="26">
        <v>0</v>
      </c>
      <c r="O75" s="20">
        <v>0</v>
      </c>
      <c r="P75" s="20">
        <v>0</v>
      </c>
      <c r="Q75" s="20">
        <v>0</v>
      </c>
      <c r="R75" s="20">
        <v>0</v>
      </c>
      <c r="S75" s="48"/>
      <c r="T75" s="48"/>
      <c r="U75" s="48"/>
      <c r="V75" s="48"/>
      <c r="W75" s="48"/>
      <c r="X75" s="48"/>
      <c r="Y75" s="48"/>
      <c r="Z75" s="48"/>
      <c r="AA75" s="48"/>
      <c r="AB75" s="48"/>
      <c r="AC75" s="48"/>
      <c r="AD75" s="48"/>
      <c r="AE75" s="48"/>
      <c r="AF75" s="48"/>
      <c r="AG75" s="48"/>
      <c r="AH75" s="48"/>
      <c r="AI75" s="48"/>
      <c r="AJ75" s="48"/>
      <c r="AK75" s="48"/>
      <c r="AL75" s="48"/>
      <c r="AM75" s="48"/>
      <c r="AN75" s="48"/>
      <c r="AO75" s="48"/>
      <c r="AP75" s="48"/>
      <c r="AQ75" s="48"/>
      <c r="AR75" s="48"/>
      <c r="AS75" s="48"/>
      <c r="AT75" s="48"/>
      <c r="AU75" s="48"/>
      <c r="AV75" s="48"/>
      <c r="AW75" s="48"/>
      <c r="AX75" s="48"/>
      <c r="AY75" s="52"/>
      <c r="AZ75" s="52"/>
      <c r="BA75" s="58"/>
    </row>
    <row r="76" spans="2:53" s="24" customFormat="1" ht="12" customHeight="1" outlineLevel="2" x14ac:dyDescent="0.2">
      <c r="B76" s="21"/>
      <c r="C76" s="22"/>
      <c r="D76" s="25" t="s">
        <v>48</v>
      </c>
      <c r="E76" s="26">
        <v>3595619.15</v>
      </c>
      <c r="F76" s="26">
        <v>19186.91</v>
      </c>
      <c r="G76" s="26">
        <v>0</v>
      </c>
      <c r="H76" s="26">
        <v>0</v>
      </c>
      <c r="I76" s="26">
        <v>0</v>
      </c>
      <c r="J76" s="26">
        <v>0</v>
      </c>
      <c r="K76" s="26">
        <v>0</v>
      </c>
      <c r="L76" s="26">
        <v>0</v>
      </c>
      <c r="M76" s="26">
        <v>0</v>
      </c>
      <c r="N76" s="26">
        <v>0</v>
      </c>
      <c r="O76" s="20">
        <v>0</v>
      </c>
      <c r="P76" s="20">
        <v>0</v>
      </c>
      <c r="Q76" s="20">
        <v>0</v>
      </c>
      <c r="R76" s="20">
        <v>0</v>
      </c>
      <c r="S76" s="48"/>
      <c r="T76" s="48"/>
      <c r="U76" s="48"/>
      <c r="V76" s="48"/>
      <c r="W76" s="48"/>
      <c r="X76" s="48"/>
      <c r="Y76" s="48"/>
      <c r="Z76" s="48"/>
      <c r="AA76" s="48"/>
      <c r="AB76" s="48"/>
      <c r="AC76" s="48"/>
      <c r="AD76" s="48"/>
      <c r="AE76" s="48"/>
      <c r="AF76" s="48"/>
      <c r="AG76" s="48"/>
      <c r="AH76" s="48"/>
      <c r="AI76" s="48"/>
      <c r="AJ76" s="48"/>
      <c r="AK76" s="48"/>
      <c r="AL76" s="48"/>
      <c r="AM76" s="48"/>
      <c r="AN76" s="48"/>
      <c r="AO76" s="48"/>
      <c r="AP76" s="48"/>
      <c r="AQ76" s="48"/>
      <c r="AR76" s="48"/>
      <c r="AS76" s="48"/>
      <c r="AT76" s="48"/>
      <c r="AU76" s="48"/>
      <c r="AV76" s="48"/>
      <c r="AW76" s="48"/>
      <c r="AX76" s="48"/>
      <c r="AY76" s="52"/>
      <c r="AZ76" s="52"/>
      <c r="BA76" s="58"/>
    </row>
    <row r="77" spans="2:53" s="24" customFormat="1" ht="12" customHeight="1" outlineLevel="2" x14ac:dyDescent="0.2">
      <c r="B77" s="21"/>
      <c r="C77" s="22"/>
      <c r="D77" s="25" t="s">
        <v>49</v>
      </c>
      <c r="E77" s="26">
        <v>26418460.629999999</v>
      </c>
      <c r="F77" s="26">
        <v>328100.86</v>
      </c>
      <c r="G77" s="26">
        <v>27902459.289999999</v>
      </c>
      <c r="H77" s="26">
        <v>148677.10999999999</v>
      </c>
      <c r="I77" s="26">
        <v>0</v>
      </c>
      <c r="J77" s="26">
        <v>0</v>
      </c>
      <c r="K77" s="26">
        <v>0</v>
      </c>
      <c r="L77" s="26">
        <v>0</v>
      </c>
      <c r="M77" s="26">
        <v>0</v>
      </c>
      <c r="N77" s="26">
        <v>0</v>
      </c>
      <c r="O77" s="20">
        <v>0</v>
      </c>
      <c r="P77" s="20">
        <v>0</v>
      </c>
      <c r="Q77" s="20">
        <v>0</v>
      </c>
      <c r="R77" s="20">
        <v>0</v>
      </c>
      <c r="S77" s="48"/>
      <c r="T77" s="48"/>
      <c r="U77" s="48"/>
      <c r="V77" s="48"/>
      <c r="W77" s="48"/>
      <c r="X77" s="48"/>
      <c r="Y77" s="48"/>
      <c r="Z77" s="48"/>
      <c r="AA77" s="48"/>
      <c r="AB77" s="48"/>
      <c r="AC77" s="48"/>
      <c r="AD77" s="48"/>
      <c r="AE77" s="48"/>
      <c r="AF77" s="48"/>
      <c r="AG77" s="48"/>
      <c r="AH77" s="48"/>
      <c r="AI77" s="48"/>
      <c r="AJ77" s="48"/>
      <c r="AK77" s="48"/>
      <c r="AL77" s="48"/>
      <c r="AM77" s="48"/>
      <c r="AN77" s="48"/>
      <c r="AO77" s="48"/>
      <c r="AP77" s="48"/>
      <c r="AQ77" s="48"/>
      <c r="AR77" s="48"/>
      <c r="AS77" s="48"/>
      <c r="AT77" s="48"/>
      <c r="AU77" s="48"/>
      <c r="AV77" s="48"/>
      <c r="AW77" s="48"/>
      <c r="AX77" s="48"/>
      <c r="AY77" s="52"/>
      <c r="AZ77" s="52"/>
      <c r="BA77" s="58"/>
    </row>
    <row r="78" spans="2:53" s="24" customFormat="1" ht="12" customHeight="1" outlineLevel="2" x14ac:dyDescent="0.2">
      <c r="B78" s="21"/>
      <c r="C78" s="22"/>
      <c r="D78" s="25" t="s">
        <v>50</v>
      </c>
      <c r="E78" s="26">
        <v>4869176</v>
      </c>
      <c r="F78" s="26">
        <v>120289.25</v>
      </c>
      <c r="G78" s="26">
        <v>5123214.54</v>
      </c>
      <c r="H78" s="26">
        <v>84923.35</v>
      </c>
      <c r="I78" s="26">
        <v>5593841.1999999993</v>
      </c>
      <c r="J78" s="26">
        <v>54696.160000000003</v>
      </c>
      <c r="K78" s="26">
        <v>3138967.57</v>
      </c>
      <c r="L78" s="26">
        <v>14365.19</v>
      </c>
      <c r="M78" s="26">
        <v>0</v>
      </c>
      <c r="N78" s="26">
        <v>0</v>
      </c>
      <c r="O78" s="20">
        <v>0</v>
      </c>
      <c r="P78" s="20">
        <v>0</v>
      </c>
      <c r="Q78" s="20">
        <v>0</v>
      </c>
      <c r="R78" s="20">
        <v>0</v>
      </c>
      <c r="S78" s="48"/>
      <c r="T78" s="48"/>
      <c r="U78" s="48"/>
      <c r="V78" s="48"/>
      <c r="W78" s="48"/>
      <c r="X78" s="48"/>
      <c r="Y78" s="48"/>
      <c r="Z78" s="48"/>
      <c r="AA78" s="48"/>
      <c r="AB78" s="48"/>
      <c r="AC78" s="48"/>
      <c r="AD78" s="48"/>
      <c r="AE78" s="48"/>
      <c r="AF78" s="48"/>
      <c r="AG78" s="48"/>
      <c r="AH78" s="48"/>
      <c r="AI78" s="48"/>
      <c r="AJ78" s="48"/>
      <c r="AK78" s="48"/>
      <c r="AL78" s="48"/>
      <c r="AM78" s="48"/>
      <c r="AN78" s="48"/>
      <c r="AO78" s="48"/>
      <c r="AP78" s="48"/>
      <c r="AQ78" s="48"/>
      <c r="AR78" s="48"/>
      <c r="AS78" s="48"/>
      <c r="AT78" s="48"/>
      <c r="AU78" s="48"/>
      <c r="AV78" s="48"/>
      <c r="AW78" s="48"/>
      <c r="AX78" s="48"/>
      <c r="AY78" s="52"/>
      <c r="AZ78" s="52"/>
      <c r="BA78" s="58"/>
    </row>
    <row r="79" spans="2:53" s="24" customFormat="1" ht="12" customHeight="1" outlineLevel="2" x14ac:dyDescent="0.2">
      <c r="B79" s="21"/>
      <c r="C79" s="22"/>
      <c r="D79" s="25" t="s">
        <v>51</v>
      </c>
      <c r="E79" s="26">
        <v>89243290.299999997</v>
      </c>
      <c r="F79" s="26">
        <v>3775320.8</v>
      </c>
      <c r="G79" s="26">
        <v>94847168</v>
      </c>
      <c r="H79" s="26">
        <v>3286909.39</v>
      </c>
      <c r="I79" s="26">
        <v>104127716.84</v>
      </c>
      <c r="J79" s="26">
        <v>3698097.48</v>
      </c>
      <c r="K79" s="26">
        <v>125452046.86</v>
      </c>
      <c r="L79" s="26">
        <v>2702361.93</v>
      </c>
      <c r="M79" s="26">
        <v>187947889.96000001</v>
      </c>
      <c r="N79" s="26">
        <v>1999314.25</v>
      </c>
      <c r="O79" s="20">
        <v>209444141.31</v>
      </c>
      <c r="P79" s="20">
        <v>1025660.99</v>
      </c>
      <c r="Q79" s="20"/>
      <c r="R79" s="20"/>
      <c r="S79" s="48"/>
      <c r="T79" s="48"/>
      <c r="U79" s="48"/>
      <c r="V79" s="48"/>
      <c r="W79" s="48"/>
      <c r="X79" s="48"/>
      <c r="Y79" s="48"/>
      <c r="Z79" s="48"/>
      <c r="AA79" s="48"/>
      <c r="AB79" s="48"/>
      <c r="AC79" s="48"/>
      <c r="AD79" s="48"/>
      <c r="AE79" s="48"/>
      <c r="AF79" s="48"/>
      <c r="AG79" s="48"/>
      <c r="AH79" s="48"/>
      <c r="AI79" s="48"/>
      <c r="AJ79" s="48"/>
      <c r="AK79" s="48"/>
      <c r="AL79" s="48"/>
      <c r="AM79" s="48"/>
      <c r="AN79" s="48"/>
      <c r="AO79" s="48"/>
      <c r="AP79" s="48"/>
      <c r="AQ79" s="48"/>
      <c r="AR79" s="48"/>
      <c r="AS79" s="48"/>
      <c r="AT79" s="48"/>
      <c r="AU79" s="48"/>
      <c r="AV79" s="48"/>
      <c r="AW79" s="48"/>
      <c r="AX79" s="48"/>
      <c r="AY79" s="52"/>
      <c r="AZ79" s="52"/>
      <c r="BA79" s="58"/>
    </row>
    <row r="80" spans="2:53" s="24" customFormat="1" ht="12" customHeight="1" outlineLevel="2" x14ac:dyDescent="0.2">
      <c r="B80" s="21"/>
      <c r="C80" s="22"/>
      <c r="D80" s="25" t="s">
        <v>65</v>
      </c>
      <c r="E80" s="26">
        <v>0</v>
      </c>
      <c r="F80" s="26">
        <v>5060771.7300000004</v>
      </c>
      <c r="G80" s="26">
        <v>0</v>
      </c>
      <c r="H80" s="26">
        <v>4867415.4000000004</v>
      </c>
      <c r="I80" s="26">
        <v>19232401.329999998</v>
      </c>
      <c r="J80" s="26">
        <v>5425656.8799999999</v>
      </c>
      <c r="K80" s="26">
        <v>47226877.490000002</v>
      </c>
      <c r="L80" s="26">
        <v>6093764.6699999999</v>
      </c>
      <c r="M80" s="26">
        <v>74972950.909999996</v>
      </c>
      <c r="N80" s="26">
        <v>7501119.25</v>
      </c>
      <c r="O80" s="20">
        <v>84908958.049999997</v>
      </c>
      <c r="P80" s="20">
        <v>6496112.7199999997</v>
      </c>
      <c r="Q80" s="20">
        <v>143578350.94</v>
      </c>
      <c r="R80" s="20">
        <v>7423345.3699999992</v>
      </c>
      <c r="S80" s="48">
        <v>159765034.94</v>
      </c>
      <c r="T80" s="48">
        <v>4642699.8800000008</v>
      </c>
      <c r="U80" s="48">
        <v>101619576.98</v>
      </c>
      <c r="V80" s="48">
        <v>1090918.3399999999</v>
      </c>
      <c r="W80" s="48"/>
      <c r="X80" s="48"/>
      <c r="Y80" s="48"/>
      <c r="Z80" s="48"/>
      <c r="AA80" s="48"/>
      <c r="AB80" s="48"/>
      <c r="AC80" s="48"/>
      <c r="AD80" s="48"/>
      <c r="AE80" s="48"/>
      <c r="AF80" s="48"/>
      <c r="AG80" s="48"/>
      <c r="AH80" s="48"/>
      <c r="AI80" s="48"/>
      <c r="AJ80" s="48"/>
      <c r="AK80" s="48"/>
      <c r="AL80" s="48"/>
      <c r="AM80" s="48"/>
      <c r="AN80" s="48"/>
      <c r="AO80" s="48"/>
      <c r="AP80" s="48"/>
      <c r="AQ80" s="48"/>
      <c r="AR80" s="48"/>
      <c r="AS80" s="48"/>
      <c r="AT80" s="48"/>
      <c r="AU80" s="48"/>
      <c r="AV80" s="48"/>
      <c r="AW80" s="48"/>
      <c r="AX80" s="48"/>
      <c r="AY80" s="52"/>
      <c r="AZ80" s="52"/>
      <c r="BA80" s="58"/>
    </row>
    <row r="81" spans="2:53" s="24" customFormat="1" ht="12" customHeight="1" outlineLevel="2" x14ac:dyDescent="0.2">
      <c r="B81" s="21"/>
      <c r="C81" s="22"/>
      <c r="D81" s="25" t="s">
        <v>66</v>
      </c>
      <c r="E81" s="26">
        <v>0</v>
      </c>
      <c r="F81" s="26">
        <v>2141997.38</v>
      </c>
      <c r="G81" s="26">
        <v>0</v>
      </c>
      <c r="H81" s="26">
        <v>2058742.82</v>
      </c>
      <c r="I81" s="26">
        <v>23077848.100000001</v>
      </c>
      <c r="J81" s="26">
        <v>3242280.96</v>
      </c>
      <c r="K81" s="26">
        <v>55614606.269999996</v>
      </c>
      <c r="L81" s="26">
        <v>2754402.12</v>
      </c>
      <c r="M81" s="26">
        <v>83140704.99000001</v>
      </c>
      <c r="N81" s="26">
        <v>2854675.61</v>
      </c>
      <c r="O81" s="20">
        <v>93347527.010000005</v>
      </c>
      <c r="P81" s="20">
        <v>2777957.04</v>
      </c>
      <c r="Q81" s="20">
        <v>147875385.94999999</v>
      </c>
      <c r="R81" s="20">
        <v>5626766.5700000003</v>
      </c>
      <c r="S81" s="48">
        <v>167650876.22</v>
      </c>
      <c r="T81" s="48">
        <v>7420047.6999999993</v>
      </c>
      <c r="U81" s="48">
        <v>310707614.33999997</v>
      </c>
      <c r="V81" s="48">
        <v>12571839.550000001</v>
      </c>
      <c r="W81" s="48">
        <v>523696674.51999998</v>
      </c>
      <c r="X81" s="48">
        <v>11375772.48</v>
      </c>
      <c r="Y81" s="48"/>
      <c r="Z81" s="48"/>
      <c r="AA81" s="48"/>
      <c r="AB81" s="48"/>
      <c r="AC81" s="48"/>
      <c r="AD81" s="48"/>
      <c r="AE81" s="48"/>
      <c r="AF81" s="48"/>
      <c r="AG81" s="48"/>
      <c r="AH81" s="48"/>
      <c r="AI81" s="48"/>
      <c r="AJ81" s="48"/>
      <c r="AK81" s="48"/>
      <c r="AL81" s="48"/>
      <c r="AM81" s="48"/>
      <c r="AN81" s="48"/>
      <c r="AO81" s="48"/>
      <c r="AP81" s="48"/>
      <c r="AQ81" s="48"/>
      <c r="AR81" s="48"/>
      <c r="AS81" s="48"/>
      <c r="AT81" s="48"/>
      <c r="AU81" s="48"/>
      <c r="AV81" s="48"/>
      <c r="AW81" s="48"/>
      <c r="AX81" s="48"/>
      <c r="AY81" s="52"/>
      <c r="AZ81" s="52"/>
      <c r="BA81" s="58"/>
    </row>
    <row r="82" spans="2:53" s="13" customFormat="1" ht="12" customHeight="1" outlineLevel="1" x14ac:dyDescent="0.2">
      <c r="B82" s="21"/>
      <c r="C82" s="22"/>
      <c r="D82" s="25" t="s">
        <v>67</v>
      </c>
      <c r="E82" s="26">
        <v>0</v>
      </c>
      <c r="F82" s="26">
        <v>99579.87</v>
      </c>
      <c r="G82" s="26">
        <v>0</v>
      </c>
      <c r="H82" s="26">
        <v>49976.09</v>
      </c>
      <c r="I82" s="26">
        <v>0</v>
      </c>
      <c r="J82" s="26">
        <v>111822.35</v>
      </c>
      <c r="K82" s="26">
        <v>485061.61</v>
      </c>
      <c r="L82" s="26">
        <v>191794.71</v>
      </c>
      <c r="M82" s="26">
        <v>487310.22</v>
      </c>
      <c r="N82" s="26">
        <v>168043.84</v>
      </c>
      <c r="O82" s="20">
        <v>538420.52</v>
      </c>
      <c r="P82" s="20">
        <v>164359.35999999999</v>
      </c>
      <c r="Q82" s="20">
        <v>859637.48</v>
      </c>
      <c r="R82" s="20">
        <v>229036.91</v>
      </c>
      <c r="S82" s="48">
        <v>999415.92999999993</v>
      </c>
      <c r="T82" s="48">
        <v>226194.78</v>
      </c>
      <c r="U82" s="48">
        <v>1398392.25</v>
      </c>
      <c r="V82" s="48">
        <v>258959.02</v>
      </c>
      <c r="W82" s="48">
        <v>2406924.17</v>
      </c>
      <c r="X82" s="48">
        <v>354547.39</v>
      </c>
      <c r="Y82" s="48">
        <v>3973202.51</v>
      </c>
      <c r="Z82" s="48">
        <v>427467.57</v>
      </c>
      <c r="AA82" s="48">
        <v>5518817.9299999997</v>
      </c>
      <c r="AB82" s="48">
        <v>374613.37</v>
      </c>
      <c r="AC82" s="48">
        <v>3146838.3721999996</v>
      </c>
      <c r="AD82" s="48">
        <v>0</v>
      </c>
      <c r="AE82" s="48">
        <v>0</v>
      </c>
      <c r="AF82" s="48">
        <v>0</v>
      </c>
      <c r="AG82" s="48">
        <v>0</v>
      </c>
      <c r="AH82" s="48">
        <v>0</v>
      </c>
      <c r="AI82" s="48">
        <v>0</v>
      </c>
      <c r="AJ82" s="48">
        <v>0</v>
      </c>
      <c r="AK82" s="48">
        <v>0</v>
      </c>
      <c r="AL82" s="48">
        <v>0</v>
      </c>
      <c r="AM82" s="48">
        <v>3146838.37</v>
      </c>
      <c r="AN82" s="48">
        <v>123041.70219999999</v>
      </c>
      <c r="AO82" s="48">
        <v>0</v>
      </c>
      <c r="AP82" s="48">
        <v>0</v>
      </c>
      <c r="AQ82" s="48">
        <v>0</v>
      </c>
      <c r="AR82" s="48">
        <v>0</v>
      </c>
      <c r="AS82" s="48">
        <v>0</v>
      </c>
      <c r="AT82" s="48">
        <v>0</v>
      </c>
      <c r="AU82" s="48">
        <v>0</v>
      </c>
      <c r="AV82" s="48">
        <v>0</v>
      </c>
      <c r="AW82" s="48">
        <v>0</v>
      </c>
      <c r="AX82" s="48">
        <v>123041.7</v>
      </c>
      <c r="AY82" s="52"/>
      <c r="AZ82" s="52"/>
      <c r="BA82" s="58"/>
    </row>
    <row r="83" spans="2:53" s="13" customFormat="1" ht="12" customHeight="1" outlineLevel="1" x14ac:dyDescent="0.2">
      <c r="B83" s="27"/>
      <c r="C83" s="15"/>
      <c r="D83" s="25" t="s">
        <v>52</v>
      </c>
      <c r="E83" s="26">
        <v>714838.47</v>
      </c>
      <c r="F83" s="26">
        <v>0</v>
      </c>
      <c r="G83" s="26">
        <v>0</v>
      </c>
      <c r="H83" s="26">
        <v>0</v>
      </c>
      <c r="I83" s="26">
        <v>0</v>
      </c>
      <c r="J83" s="26">
        <v>0</v>
      </c>
      <c r="K83" s="26">
        <v>0</v>
      </c>
      <c r="L83" s="26">
        <v>0</v>
      </c>
      <c r="M83" s="26">
        <v>0</v>
      </c>
      <c r="N83" s="26">
        <v>0</v>
      </c>
      <c r="O83" s="20"/>
      <c r="P83" s="20"/>
      <c r="Q83" s="20"/>
      <c r="R83" s="20"/>
      <c r="S83" s="48"/>
      <c r="T83" s="48"/>
      <c r="U83" s="48"/>
      <c r="V83" s="48"/>
      <c r="W83" s="48"/>
      <c r="X83" s="48"/>
      <c r="Y83" s="48"/>
      <c r="Z83" s="48"/>
      <c r="AA83" s="48"/>
      <c r="AB83" s="48"/>
      <c r="AC83" s="48"/>
      <c r="AD83" s="48"/>
      <c r="AE83" s="48"/>
      <c r="AF83" s="48"/>
      <c r="AG83" s="48"/>
      <c r="AH83" s="48"/>
      <c r="AI83" s="48"/>
      <c r="AJ83" s="48"/>
      <c r="AK83" s="48"/>
      <c r="AL83" s="48"/>
      <c r="AM83" s="48"/>
      <c r="AN83" s="48"/>
      <c r="AO83" s="48"/>
      <c r="AP83" s="48"/>
      <c r="AQ83" s="48"/>
      <c r="AR83" s="48"/>
      <c r="AS83" s="48"/>
      <c r="AT83" s="48"/>
      <c r="AU83" s="48"/>
      <c r="AV83" s="48"/>
      <c r="AW83" s="48"/>
      <c r="AX83" s="48"/>
      <c r="AY83" s="52"/>
      <c r="AZ83" s="52"/>
      <c r="BA83" s="58"/>
    </row>
    <row r="84" spans="2:53" s="13" customFormat="1" ht="12" customHeight="1" outlineLevel="1" x14ac:dyDescent="0.2">
      <c r="B84" s="27"/>
      <c r="C84" s="15"/>
      <c r="D84" s="25" t="s">
        <v>68</v>
      </c>
      <c r="E84" s="26">
        <v>0</v>
      </c>
      <c r="F84" s="26">
        <v>0</v>
      </c>
      <c r="G84" s="26">
        <v>0</v>
      </c>
      <c r="H84" s="26">
        <v>59233.79</v>
      </c>
      <c r="I84" s="26">
        <v>0</v>
      </c>
      <c r="J84" s="26">
        <v>1156196.43</v>
      </c>
      <c r="K84" s="26">
        <v>0</v>
      </c>
      <c r="L84" s="26">
        <v>1331720.82</v>
      </c>
      <c r="M84" s="26">
        <v>6528269.5</v>
      </c>
      <c r="N84" s="26">
        <v>4194468.08</v>
      </c>
      <c r="O84" s="20">
        <v>10560719.23</v>
      </c>
      <c r="P84" s="20">
        <v>7994246.8100000005</v>
      </c>
      <c r="Q84" s="20">
        <v>21149392.640000001</v>
      </c>
      <c r="R84" s="20">
        <v>10233303.699999999</v>
      </c>
      <c r="S84" s="48">
        <v>26770876.66</v>
      </c>
      <c r="T84" s="48">
        <v>13998818.99</v>
      </c>
      <c r="U84" s="48">
        <v>48940799.459999993</v>
      </c>
      <c r="V84" s="48">
        <v>28567423.270000003</v>
      </c>
      <c r="W84" s="48">
        <v>81809471.890000001</v>
      </c>
      <c r="X84" s="48">
        <v>51362960.439999998</v>
      </c>
      <c r="Y84" s="48">
        <v>117957874.03</v>
      </c>
      <c r="Z84" s="48">
        <v>54291712.510000005</v>
      </c>
      <c r="AA84" s="48">
        <v>159393057.65000001</v>
      </c>
      <c r="AB84" s="48">
        <v>51165770.719999999</v>
      </c>
      <c r="AC84" s="48">
        <v>0</v>
      </c>
      <c r="AD84" s="48">
        <v>0</v>
      </c>
      <c r="AE84" s="48">
        <v>91980107.439999998</v>
      </c>
      <c r="AF84" s="48">
        <v>0</v>
      </c>
      <c r="AG84" s="48">
        <v>0</v>
      </c>
      <c r="AH84" s="48">
        <v>0</v>
      </c>
      <c r="AI84" s="48">
        <v>0</v>
      </c>
      <c r="AJ84" s="48">
        <v>0</v>
      </c>
      <c r="AK84" s="48">
        <v>121485850.2</v>
      </c>
      <c r="AL84" s="48">
        <v>0</v>
      </c>
      <c r="AM84" s="48">
        <v>213465957.63999999</v>
      </c>
      <c r="AN84" s="48">
        <v>0</v>
      </c>
      <c r="AO84" s="48">
        <v>0</v>
      </c>
      <c r="AP84" s="48">
        <v>27289353.760000002</v>
      </c>
      <c r="AQ84" s="48">
        <v>0</v>
      </c>
      <c r="AR84" s="48">
        <v>0</v>
      </c>
      <c r="AS84" s="48">
        <v>0</v>
      </c>
      <c r="AT84" s="48">
        <v>0</v>
      </c>
      <c r="AU84" s="48">
        <v>0</v>
      </c>
      <c r="AV84" s="48">
        <v>46714629.659999996</v>
      </c>
      <c r="AW84" s="48">
        <v>0</v>
      </c>
      <c r="AX84" s="48">
        <v>74003983.420000002</v>
      </c>
      <c r="AY84" s="52"/>
      <c r="AZ84" s="52"/>
      <c r="BA84" s="58"/>
    </row>
    <row r="85" spans="2:53" s="13" customFormat="1" ht="12" customHeight="1" outlineLevel="1" x14ac:dyDescent="0.2">
      <c r="B85" s="27"/>
      <c r="C85" s="15"/>
      <c r="D85" s="25" t="s">
        <v>78</v>
      </c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0"/>
      <c r="P85" s="20">
        <v>831545.11</v>
      </c>
      <c r="Q85" s="20">
        <v>8927281.620000001</v>
      </c>
      <c r="R85" s="20">
        <v>3305737.38</v>
      </c>
      <c r="S85" s="48">
        <v>9680257.9900000002</v>
      </c>
      <c r="T85" s="48">
        <v>5046780.92</v>
      </c>
      <c r="U85" s="48">
        <v>20101204.5</v>
      </c>
      <c r="V85" s="48">
        <v>12617582.390000001</v>
      </c>
      <c r="W85" s="48">
        <v>33238569.109999999</v>
      </c>
      <c r="X85" s="48">
        <v>23635888.619999997</v>
      </c>
      <c r="Y85" s="48">
        <v>47853118.716000006</v>
      </c>
      <c r="Z85" s="48">
        <v>19588225.899999999</v>
      </c>
      <c r="AA85" s="48">
        <v>61908502.93</v>
      </c>
      <c r="AB85" s="48">
        <v>12668453.76</v>
      </c>
      <c r="AC85" s="48">
        <v>0</v>
      </c>
      <c r="AD85" s="48">
        <v>0</v>
      </c>
      <c r="AE85" s="48">
        <v>0</v>
      </c>
      <c r="AF85" s="48">
        <v>0</v>
      </c>
      <c r="AG85" s="48">
        <v>37641996.450000003</v>
      </c>
      <c r="AH85" s="48">
        <v>0</v>
      </c>
      <c r="AI85" s="48">
        <v>0</v>
      </c>
      <c r="AJ85" s="48">
        <v>0</v>
      </c>
      <c r="AK85" s="48">
        <v>0</v>
      </c>
      <c r="AL85" s="48">
        <v>0</v>
      </c>
      <c r="AM85" s="48">
        <v>37641996.450000003</v>
      </c>
      <c r="AN85" s="48">
        <v>0</v>
      </c>
      <c r="AO85" s="48">
        <v>0</v>
      </c>
      <c r="AP85" s="48">
        <v>0</v>
      </c>
      <c r="AQ85" s="48">
        <v>0</v>
      </c>
      <c r="AR85" s="48">
        <v>7377488.9400000004</v>
      </c>
      <c r="AS85" s="48">
        <v>0</v>
      </c>
      <c r="AT85" s="48">
        <v>0</v>
      </c>
      <c r="AU85" s="48">
        <v>0</v>
      </c>
      <c r="AV85" s="48">
        <v>0</v>
      </c>
      <c r="AW85" s="48">
        <v>0</v>
      </c>
      <c r="AX85" s="48">
        <v>7377488.9400000004</v>
      </c>
      <c r="AY85" s="52"/>
      <c r="AZ85" s="52"/>
      <c r="BA85" s="58"/>
    </row>
    <row r="86" spans="2:53" s="13" customFormat="1" ht="12" customHeight="1" outlineLevel="1" x14ac:dyDescent="0.2">
      <c r="B86" s="27"/>
      <c r="C86" s="15"/>
      <c r="D86" s="25" t="s">
        <v>102</v>
      </c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0"/>
      <c r="P86" s="20"/>
      <c r="Q86" s="20"/>
      <c r="R86" s="20"/>
      <c r="S86" s="48"/>
      <c r="T86" s="48"/>
      <c r="U86" s="48"/>
      <c r="V86" s="48"/>
      <c r="W86" s="48"/>
      <c r="X86" s="48"/>
      <c r="Y86" s="48">
        <v>0</v>
      </c>
      <c r="Z86" s="48">
        <v>0</v>
      </c>
      <c r="AA86" s="48">
        <v>0</v>
      </c>
      <c r="AB86" s="48">
        <v>1586753.73</v>
      </c>
      <c r="AC86" s="48">
        <v>0</v>
      </c>
      <c r="AD86" s="48">
        <v>0</v>
      </c>
      <c r="AE86" s="48">
        <v>0</v>
      </c>
      <c r="AF86" s="48">
        <v>0</v>
      </c>
      <c r="AG86" s="48">
        <v>0</v>
      </c>
      <c r="AH86" s="48">
        <v>2696555.9</v>
      </c>
      <c r="AI86" s="48">
        <v>0</v>
      </c>
      <c r="AJ86" s="48">
        <v>0</v>
      </c>
      <c r="AK86" s="48">
        <v>0</v>
      </c>
      <c r="AL86" s="48">
        <v>0</v>
      </c>
      <c r="AM86" s="48">
        <v>2696555.9</v>
      </c>
      <c r="AN86" s="48">
        <v>0</v>
      </c>
      <c r="AO86" s="48">
        <v>0</v>
      </c>
      <c r="AP86" s="48">
        <v>0</v>
      </c>
      <c r="AQ86" s="48">
        <v>0</v>
      </c>
      <c r="AR86" s="48">
        <v>0</v>
      </c>
      <c r="AS86" s="48">
        <v>1180318.5116000001</v>
      </c>
      <c r="AT86" s="48">
        <v>0</v>
      </c>
      <c r="AU86" s="48">
        <v>0</v>
      </c>
      <c r="AV86" s="48">
        <v>0</v>
      </c>
      <c r="AW86" s="48">
        <v>0</v>
      </c>
      <c r="AX86" s="48">
        <v>1180318.51</v>
      </c>
      <c r="AY86" s="52"/>
      <c r="AZ86" s="52"/>
      <c r="BA86" s="58"/>
    </row>
    <row r="87" spans="2:53" s="13" customFormat="1" ht="12" customHeight="1" outlineLevel="1" x14ac:dyDescent="0.2">
      <c r="B87" s="27"/>
      <c r="C87" s="15"/>
      <c r="D87" s="25" t="s">
        <v>118</v>
      </c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0"/>
      <c r="P87" s="20"/>
      <c r="Q87" s="20"/>
      <c r="R87" s="20"/>
      <c r="S87" s="48"/>
      <c r="T87" s="48"/>
      <c r="U87" s="48"/>
      <c r="V87" s="48"/>
      <c r="W87" s="48"/>
      <c r="X87" s="48"/>
      <c r="Y87" s="48"/>
      <c r="Z87" s="48"/>
      <c r="AA87" s="48"/>
      <c r="AB87" s="48"/>
      <c r="AC87" s="48"/>
      <c r="AD87" s="48"/>
      <c r="AE87" s="48">
        <v>0</v>
      </c>
      <c r="AF87" s="48">
        <v>0</v>
      </c>
      <c r="AG87" s="48">
        <v>0</v>
      </c>
      <c r="AH87" s="48">
        <v>0</v>
      </c>
      <c r="AI87" s="48">
        <v>0</v>
      </c>
      <c r="AJ87" s="48">
        <v>0</v>
      </c>
      <c r="AK87" s="48">
        <v>0</v>
      </c>
      <c r="AL87" s="48">
        <v>0</v>
      </c>
      <c r="AM87" s="48">
        <v>0</v>
      </c>
      <c r="AN87" s="48"/>
      <c r="AO87" s="48"/>
      <c r="AP87" s="48">
        <v>0</v>
      </c>
      <c r="AQ87" s="48">
        <v>0</v>
      </c>
      <c r="AR87" s="48">
        <v>0</v>
      </c>
      <c r="AS87" s="48">
        <v>0</v>
      </c>
      <c r="AT87" s="48">
        <v>0</v>
      </c>
      <c r="AU87" s="48">
        <v>0</v>
      </c>
      <c r="AV87" s="48">
        <v>0</v>
      </c>
      <c r="AW87" s="48">
        <v>0</v>
      </c>
      <c r="AX87" s="48">
        <v>0</v>
      </c>
      <c r="AY87" s="52"/>
      <c r="AZ87" s="52"/>
      <c r="BA87" s="58"/>
    </row>
    <row r="88" spans="2:53" s="13" customFormat="1" ht="12" customHeight="1" outlineLevel="1" x14ac:dyDescent="0.2">
      <c r="B88" s="27"/>
      <c r="C88" s="15"/>
      <c r="D88" s="25" t="s">
        <v>126</v>
      </c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0"/>
      <c r="P88" s="20"/>
      <c r="Q88" s="20"/>
      <c r="R88" s="20"/>
      <c r="S88" s="48"/>
      <c r="T88" s="48"/>
      <c r="U88" s="48"/>
      <c r="V88" s="48"/>
      <c r="W88" s="48"/>
      <c r="X88" s="48"/>
      <c r="Y88" s="48"/>
      <c r="Z88" s="48"/>
      <c r="AA88" s="48"/>
      <c r="AB88" s="48"/>
      <c r="AC88" s="48"/>
      <c r="AD88" s="48"/>
      <c r="AE88" s="48"/>
      <c r="AF88" s="48"/>
      <c r="AG88" s="48"/>
      <c r="AH88" s="48"/>
      <c r="AI88" s="48">
        <v>0</v>
      </c>
      <c r="AJ88" s="48">
        <v>0</v>
      </c>
      <c r="AK88" s="48">
        <v>0</v>
      </c>
      <c r="AL88" s="48">
        <v>0</v>
      </c>
      <c r="AM88" s="48">
        <v>0</v>
      </c>
      <c r="AN88" s="48"/>
      <c r="AO88" s="48"/>
      <c r="AP88" s="48"/>
      <c r="AQ88" s="48"/>
      <c r="AR88" s="48"/>
      <c r="AS88" s="48"/>
      <c r="AT88" s="48">
        <v>8744427.3708000015</v>
      </c>
      <c r="AU88" s="48">
        <v>0</v>
      </c>
      <c r="AV88" s="48">
        <v>0</v>
      </c>
      <c r="AW88" s="48">
        <v>0</v>
      </c>
      <c r="AX88" s="48">
        <v>8744427.370000001</v>
      </c>
      <c r="AY88" s="52"/>
      <c r="AZ88" s="52"/>
      <c r="BA88" s="58"/>
    </row>
    <row r="89" spans="2:53" s="13" customFormat="1" ht="12" customHeight="1" outlineLevel="1" x14ac:dyDescent="0.2">
      <c r="B89" s="27"/>
      <c r="C89" s="15"/>
      <c r="D89" s="25" t="s">
        <v>57</v>
      </c>
      <c r="E89" s="26">
        <v>0</v>
      </c>
      <c r="F89" s="26">
        <v>0</v>
      </c>
      <c r="G89" s="26">
        <v>0</v>
      </c>
      <c r="H89" s="26">
        <v>0</v>
      </c>
      <c r="I89" s="26">
        <v>445070.52</v>
      </c>
      <c r="J89" s="26">
        <v>9866.59</v>
      </c>
      <c r="K89" s="26">
        <v>236887.52</v>
      </c>
      <c r="L89" s="26">
        <v>12641.17</v>
      </c>
      <c r="M89" s="26">
        <v>472547.85</v>
      </c>
      <c r="N89" s="26">
        <v>33332.410000000003</v>
      </c>
      <c r="O89" s="20">
        <v>522919.65</v>
      </c>
      <c r="P89" s="20">
        <v>51360.51</v>
      </c>
      <c r="Q89" s="20">
        <v>838121.63</v>
      </c>
      <c r="R89" s="20">
        <v>84787.33</v>
      </c>
      <c r="S89" s="48">
        <v>938212.83000000007</v>
      </c>
      <c r="T89" s="48">
        <v>99061.51999999999</v>
      </c>
      <c r="U89" s="48">
        <v>1616529.75</v>
      </c>
      <c r="V89" s="48">
        <v>232698.27</v>
      </c>
      <c r="W89" s="48">
        <v>3013256.95</v>
      </c>
      <c r="X89" s="48">
        <v>347673.2</v>
      </c>
      <c r="Y89" s="48">
        <v>4121084.55</v>
      </c>
      <c r="Z89" s="48">
        <v>287167.74</v>
      </c>
      <c r="AA89" s="48">
        <v>5486817.7699999996</v>
      </c>
      <c r="AB89" s="48">
        <v>213890.01</v>
      </c>
      <c r="AC89" s="48">
        <v>0</v>
      </c>
      <c r="AD89" s="48">
        <v>0</v>
      </c>
      <c r="AE89" s="48">
        <v>0</v>
      </c>
      <c r="AF89" s="48">
        <v>3240452.5999999996</v>
      </c>
      <c r="AG89" s="48">
        <v>0</v>
      </c>
      <c r="AH89" s="48">
        <v>0</v>
      </c>
      <c r="AI89" s="48">
        <v>0</v>
      </c>
      <c r="AJ89" s="48">
        <v>0</v>
      </c>
      <c r="AK89" s="48">
        <v>0</v>
      </c>
      <c r="AL89" s="48">
        <v>4400031.9000000004</v>
      </c>
      <c r="AM89" s="48">
        <v>7640484.0999999996</v>
      </c>
      <c r="AN89" s="48">
        <v>0</v>
      </c>
      <c r="AO89" s="48">
        <v>0</v>
      </c>
      <c r="AP89" s="48">
        <v>0</v>
      </c>
      <c r="AQ89" s="48">
        <v>92862.585200000001</v>
      </c>
      <c r="AR89" s="48">
        <v>0</v>
      </c>
      <c r="AS89" s="48">
        <v>0</v>
      </c>
      <c r="AT89" s="48">
        <v>0</v>
      </c>
      <c r="AU89" s="48">
        <v>0</v>
      </c>
      <c r="AV89" s="48">
        <v>0</v>
      </c>
      <c r="AW89" s="48">
        <v>116437.20780000002</v>
      </c>
      <c r="AX89" s="48">
        <v>209300.2</v>
      </c>
      <c r="AY89" s="52"/>
      <c r="AZ89" s="52"/>
      <c r="BA89" s="58"/>
    </row>
    <row r="90" spans="2:53" s="13" customFormat="1" ht="12" customHeight="1" outlineLevel="1" x14ac:dyDescent="0.2">
      <c r="B90" s="27"/>
      <c r="C90" s="15"/>
      <c r="D90" s="25" t="s">
        <v>106</v>
      </c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0"/>
      <c r="P90" s="20"/>
      <c r="Q90" s="20"/>
      <c r="R90" s="20"/>
      <c r="S90" s="48"/>
      <c r="T90" s="48"/>
      <c r="U90" s="48"/>
      <c r="V90" s="48"/>
      <c r="W90" s="48"/>
      <c r="X90" s="48"/>
      <c r="Y90" s="48"/>
      <c r="Z90" s="48"/>
      <c r="AA90" s="48">
        <v>7158200</v>
      </c>
      <c r="AB90" s="48">
        <v>468156.75</v>
      </c>
      <c r="AC90" s="48">
        <v>0</v>
      </c>
      <c r="AD90" s="48">
        <v>0</v>
      </c>
      <c r="AE90" s="48">
        <v>0</v>
      </c>
      <c r="AF90" s="48">
        <v>0</v>
      </c>
      <c r="AG90" s="48">
        <v>0</v>
      </c>
      <c r="AH90" s="48">
        <v>0</v>
      </c>
      <c r="AI90" s="48">
        <v>8781500</v>
      </c>
      <c r="AJ90" s="48">
        <v>0</v>
      </c>
      <c r="AK90" s="48">
        <v>0</v>
      </c>
      <c r="AL90" s="48">
        <v>0</v>
      </c>
      <c r="AM90" s="48">
        <v>8781500</v>
      </c>
      <c r="AN90" s="48">
        <v>0</v>
      </c>
      <c r="AO90" s="48">
        <v>0</v>
      </c>
      <c r="AP90" s="48">
        <v>0</v>
      </c>
      <c r="AQ90" s="48">
        <v>0</v>
      </c>
      <c r="AR90" s="48">
        <v>0</v>
      </c>
      <c r="AS90" s="48">
        <v>0</v>
      </c>
      <c r="AT90" s="48">
        <v>752264.69</v>
      </c>
      <c r="AU90" s="48">
        <v>0</v>
      </c>
      <c r="AV90" s="48">
        <v>0</v>
      </c>
      <c r="AW90" s="48">
        <v>0</v>
      </c>
      <c r="AX90" s="48">
        <v>752264.69</v>
      </c>
      <c r="AY90" s="52"/>
      <c r="AZ90" s="52"/>
      <c r="BA90" s="58"/>
    </row>
    <row r="91" spans="2:53" s="13" customFormat="1" ht="12" customHeight="1" outlineLevel="1" x14ac:dyDescent="0.2">
      <c r="B91" s="27"/>
      <c r="C91" s="15"/>
      <c r="D91" s="25" t="s">
        <v>80</v>
      </c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0"/>
      <c r="P91" s="20"/>
      <c r="Q91" s="20"/>
      <c r="R91" s="20"/>
      <c r="S91" s="48">
        <v>0</v>
      </c>
      <c r="T91" s="48">
        <v>9529137.4800000004</v>
      </c>
      <c r="U91" s="48">
        <v>0</v>
      </c>
      <c r="V91" s="48">
        <v>33820041.299999997</v>
      </c>
      <c r="W91" s="48">
        <v>0</v>
      </c>
      <c r="X91" s="48">
        <v>88454962.939999998</v>
      </c>
      <c r="Y91" s="48">
        <v>359278888.60000002</v>
      </c>
      <c r="Z91" s="48">
        <v>120267610.94</v>
      </c>
      <c r="AA91" s="48">
        <v>502153408.63</v>
      </c>
      <c r="AB91" s="48">
        <v>80327328.590000004</v>
      </c>
      <c r="AC91" s="48">
        <v>284553888.64999998</v>
      </c>
      <c r="AD91" s="48">
        <v>0</v>
      </c>
      <c r="AE91" s="48">
        <v>0</v>
      </c>
      <c r="AF91" s="48">
        <v>0</v>
      </c>
      <c r="AG91" s="48">
        <v>0</v>
      </c>
      <c r="AH91" s="48">
        <v>0</v>
      </c>
      <c r="AI91" s="48">
        <v>355739999.70999998</v>
      </c>
      <c r="AJ91" s="48">
        <v>0</v>
      </c>
      <c r="AK91" s="48">
        <v>0</v>
      </c>
      <c r="AL91" s="48">
        <v>0</v>
      </c>
      <c r="AM91" s="48">
        <v>640293888.3599999</v>
      </c>
      <c r="AN91" s="48">
        <v>38753875.549999997</v>
      </c>
      <c r="AO91" s="48">
        <v>0</v>
      </c>
      <c r="AP91" s="48">
        <v>0</v>
      </c>
      <c r="AQ91" s="48">
        <v>0</v>
      </c>
      <c r="AR91" s="48">
        <v>0</v>
      </c>
      <c r="AS91" s="48">
        <v>0</v>
      </c>
      <c r="AT91" s="48">
        <v>49874600.909999996</v>
      </c>
      <c r="AU91" s="48">
        <v>0</v>
      </c>
      <c r="AV91" s="48">
        <v>0</v>
      </c>
      <c r="AW91" s="48">
        <v>0</v>
      </c>
      <c r="AX91" s="48">
        <v>88628476.459999993</v>
      </c>
      <c r="AY91" s="52"/>
      <c r="AZ91" s="52"/>
      <c r="BA91" s="58"/>
    </row>
    <row r="92" spans="2:53" s="13" customFormat="1" ht="12" customHeight="1" outlineLevel="1" x14ac:dyDescent="0.2">
      <c r="B92" s="27"/>
      <c r="C92" s="15"/>
      <c r="D92" s="25" t="s">
        <v>108</v>
      </c>
      <c r="E92" s="26"/>
      <c r="F92" s="26"/>
      <c r="G92" s="26"/>
      <c r="H92" s="26"/>
      <c r="I92" s="26"/>
      <c r="J92" s="26"/>
      <c r="K92" s="26"/>
      <c r="L92" s="26"/>
      <c r="M92" s="26"/>
      <c r="N92" s="26"/>
      <c r="O92" s="20"/>
      <c r="P92" s="20"/>
      <c r="Q92" s="20"/>
      <c r="R92" s="20"/>
      <c r="S92" s="48"/>
      <c r="T92" s="48"/>
      <c r="U92" s="48"/>
      <c r="V92" s="48"/>
      <c r="W92" s="48"/>
      <c r="X92" s="48"/>
      <c r="Y92" s="48"/>
      <c r="Z92" s="48"/>
      <c r="AA92" s="48">
        <v>0</v>
      </c>
      <c r="AB92" s="48">
        <v>9324218.3990000002</v>
      </c>
      <c r="AC92" s="48">
        <v>0</v>
      </c>
      <c r="AD92" s="48">
        <v>0</v>
      </c>
      <c r="AE92" s="48">
        <v>0</v>
      </c>
      <c r="AF92" s="48">
        <v>0</v>
      </c>
      <c r="AG92" s="48">
        <v>0</v>
      </c>
      <c r="AH92" s="48">
        <v>0</v>
      </c>
      <c r="AI92" s="48">
        <v>0</v>
      </c>
      <c r="AJ92" s="48">
        <v>0</v>
      </c>
      <c r="AK92" s="48">
        <v>0</v>
      </c>
      <c r="AL92" s="48">
        <v>0</v>
      </c>
      <c r="AM92" s="48">
        <v>0</v>
      </c>
      <c r="AN92" s="48">
        <v>0</v>
      </c>
      <c r="AO92" s="48">
        <v>0</v>
      </c>
      <c r="AP92" s="48">
        <v>0</v>
      </c>
      <c r="AQ92" s="48">
        <v>0</v>
      </c>
      <c r="AR92" s="48">
        <v>0</v>
      </c>
      <c r="AS92" s="48">
        <v>99257882.920000002</v>
      </c>
      <c r="AT92" s="48">
        <v>0</v>
      </c>
      <c r="AU92" s="48">
        <v>0</v>
      </c>
      <c r="AV92" s="48">
        <v>0</v>
      </c>
      <c r="AW92" s="48">
        <v>0</v>
      </c>
      <c r="AX92" s="48">
        <v>99257882.920000002</v>
      </c>
      <c r="AY92" s="52"/>
      <c r="AZ92" s="52"/>
      <c r="BA92" s="58"/>
    </row>
    <row r="93" spans="2:53" s="13" customFormat="1" ht="12" customHeight="1" outlineLevel="1" x14ac:dyDescent="0.2">
      <c r="B93" s="27"/>
      <c r="C93" s="15"/>
      <c r="D93" s="25" t="s">
        <v>84</v>
      </c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0"/>
      <c r="P93" s="20"/>
      <c r="Q93" s="20"/>
      <c r="R93" s="20"/>
      <c r="S93" s="48">
        <v>0</v>
      </c>
      <c r="T93" s="48">
        <v>66600851.720000006</v>
      </c>
      <c r="U93" s="48">
        <v>0</v>
      </c>
      <c r="V93" s="48">
        <v>283895051.10000002</v>
      </c>
      <c r="W93" s="48">
        <v>870353100</v>
      </c>
      <c r="X93" s="48">
        <v>540797604.25</v>
      </c>
      <c r="Y93" s="48">
        <v>2149106580</v>
      </c>
      <c r="Z93" s="48">
        <v>515646194.81999993</v>
      </c>
      <c r="AA93" s="48">
        <v>2787841800</v>
      </c>
      <c r="AB93" s="48">
        <v>407495176.85999995</v>
      </c>
      <c r="AC93" s="48">
        <v>0</v>
      </c>
      <c r="AD93" s="48">
        <v>0</v>
      </c>
      <c r="AE93" s="48">
        <v>0</v>
      </c>
      <c r="AF93" s="48">
        <v>0</v>
      </c>
      <c r="AG93" s="48">
        <v>1711983600</v>
      </c>
      <c r="AH93" s="48">
        <v>0</v>
      </c>
      <c r="AI93" s="48">
        <v>0</v>
      </c>
      <c r="AJ93" s="48">
        <v>0</v>
      </c>
      <c r="AK93" s="48">
        <v>0</v>
      </c>
      <c r="AL93" s="48">
        <v>0</v>
      </c>
      <c r="AM93" s="48">
        <v>1711983600</v>
      </c>
      <c r="AN93" s="48">
        <v>0</v>
      </c>
      <c r="AO93" s="48">
        <v>965239</v>
      </c>
      <c r="AP93" s="48">
        <v>29083.59</v>
      </c>
      <c r="AQ93" s="48">
        <v>1064713.97</v>
      </c>
      <c r="AR93" s="48">
        <v>197768886.27999997</v>
      </c>
      <c r="AS93" s="48">
        <v>14541.8</v>
      </c>
      <c r="AT93" s="48">
        <v>242363.27</v>
      </c>
      <c r="AU93" s="48">
        <v>1171505.29</v>
      </c>
      <c r="AV93" s="48">
        <v>0</v>
      </c>
      <c r="AW93" s="48">
        <v>1388968.77</v>
      </c>
      <c r="AX93" s="48">
        <v>202645301.97</v>
      </c>
      <c r="AY93" s="52"/>
      <c r="AZ93" s="52"/>
      <c r="BA93" s="58"/>
    </row>
    <row r="94" spans="2:53" s="13" customFormat="1" ht="12" customHeight="1" outlineLevel="1" x14ac:dyDescent="0.2">
      <c r="B94" s="27"/>
      <c r="C94" s="15"/>
      <c r="D94" s="25" t="s">
        <v>86</v>
      </c>
      <c r="E94" s="26"/>
      <c r="F94" s="26"/>
      <c r="G94" s="26"/>
      <c r="H94" s="26"/>
      <c r="I94" s="26"/>
      <c r="J94" s="26"/>
      <c r="K94" s="26"/>
      <c r="L94" s="26"/>
      <c r="M94" s="26"/>
      <c r="N94" s="26"/>
      <c r="O94" s="20"/>
      <c r="P94" s="20"/>
      <c r="Q94" s="20"/>
      <c r="R94" s="20"/>
      <c r="S94" s="48"/>
      <c r="T94" s="48"/>
      <c r="U94" s="48">
        <v>0</v>
      </c>
      <c r="V94" s="48">
        <v>233778154.39000002</v>
      </c>
      <c r="W94" s="48">
        <v>0</v>
      </c>
      <c r="X94" s="48">
        <v>536184112.50999999</v>
      </c>
      <c r="Y94" s="48">
        <v>2456437665</v>
      </c>
      <c r="Z94" s="48">
        <v>561465947.76999998</v>
      </c>
      <c r="AA94" s="48">
        <v>3186514650</v>
      </c>
      <c r="AB94" s="48">
        <v>436604950.04000002</v>
      </c>
      <c r="AC94" s="48">
        <v>0</v>
      </c>
      <c r="AD94" s="48">
        <v>0</v>
      </c>
      <c r="AE94" s="48">
        <v>0</v>
      </c>
      <c r="AF94" s="48">
        <v>0</v>
      </c>
      <c r="AG94" s="48">
        <v>1956804300</v>
      </c>
      <c r="AH94" s="48">
        <v>0</v>
      </c>
      <c r="AI94" s="48">
        <v>0</v>
      </c>
      <c r="AJ94" s="48">
        <v>0</v>
      </c>
      <c r="AK94" s="48">
        <v>0</v>
      </c>
      <c r="AL94" s="48">
        <v>0</v>
      </c>
      <c r="AM94" s="48">
        <v>1956804300</v>
      </c>
      <c r="AN94" s="48">
        <v>0</v>
      </c>
      <c r="AO94" s="48">
        <v>757642.13</v>
      </c>
      <c r="AP94" s="48">
        <v>828824.22</v>
      </c>
      <c r="AQ94" s="48">
        <v>29083.599999999999</v>
      </c>
      <c r="AR94" s="48">
        <v>211631131.64000002</v>
      </c>
      <c r="AS94" s="48">
        <v>14541.8</v>
      </c>
      <c r="AT94" s="48">
        <v>1144194.5900000001</v>
      </c>
      <c r="AU94" s="48">
        <v>0</v>
      </c>
      <c r="AV94" s="48">
        <v>1041061.74</v>
      </c>
      <c r="AW94" s="48">
        <v>0</v>
      </c>
      <c r="AX94" s="48">
        <v>215446479.72000003</v>
      </c>
      <c r="AY94" s="52"/>
      <c r="AZ94" s="52"/>
      <c r="BA94" s="58"/>
    </row>
    <row r="95" spans="2:53" s="13" customFormat="1" ht="12" customHeight="1" outlineLevel="1" x14ac:dyDescent="0.2">
      <c r="B95" s="27"/>
      <c r="C95" s="15"/>
      <c r="D95" s="25" t="s">
        <v>93</v>
      </c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0"/>
      <c r="P95" s="20"/>
      <c r="Q95" s="20"/>
      <c r="R95" s="20"/>
      <c r="S95" s="48"/>
      <c r="T95" s="48"/>
      <c r="U95" s="48"/>
      <c r="V95" s="48"/>
      <c r="W95" s="48">
        <v>0</v>
      </c>
      <c r="X95" s="48">
        <v>0</v>
      </c>
      <c r="Y95" s="48">
        <v>0</v>
      </c>
      <c r="Z95" s="48">
        <v>26008649.240000002</v>
      </c>
      <c r="AA95" s="48">
        <v>0</v>
      </c>
      <c r="AB95" s="48">
        <v>61594622.780000001</v>
      </c>
      <c r="AC95" s="48">
        <v>0</v>
      </c>
      <c r="AD95" s="48">
        <v>0</v>
      </c>
      <c r="AE95" s="48">
        <v>0</v>
      </c>
      <c r="AF95" s="48">
        <v>0</v>
      </c>
      <c r="AG95" s="48">
        <v>0</v>
      </c>
      <c r="AH95" s="48">
        <v>0</v>
      </c>
      <c r="AI95" s="48">
        <v>0</v>
      </c>
      <c r="AJ95" s="48">
        <v>0</v>
      </c>
      <c r="AK95" s="48">
        <v>0</v>
      </c>
      <c r="AL95" s="48">
        <v>0</v>
      </c>
      <c r="AM95" s="48">
        <v>0</v>
      </c>
      <c r="AN95" s="48">
        <v>0</v>
      </c>
      <c r="AO95" s="48">
        <v>0</v>
      </c>
      <c r="AP95" s="48">
        <v>0</v>
      </c>
      <c r="AQ95" s="48">
        <v>0</v>
      </c>
      <c r="AR95" s="48">
        <v>0</v>
      </c>
      <c r="AS95" s="48">
        <v>75161649.569999993</v>
      </c>
      <c r="AT95" s="48">
        <v>0</v>
      </c>
      <c r="AU95" s="48">
        <v>0</v>
      </c>
      <c r="AV95" s="48">
        <v>0</v>
      </c>
      <c r="AW95" s="48">
        <v>0</v>
      </c>
      <c r="AX95" s="48">
        <v>75161649.569999993</v>
      </c>
      <c r="AY95" s="52"/>
      <c r="AZ95" s="52"/>
      <c r="BA95" s="58"/>
    </row>
    <row r="96" spans="2:53" s="24" customFormat="1" ht="12" customHeight="1" outlineLevel="1" x14ac:dyDescent="0.2">
      <c r="B96" s="27"/>
      <c r="C96" s="15"/>
      <c r="D96" s="25"/>
      <c r="E96" s="26"/>
      <c r="F96" s="26"/>
      <c r="G96" s="26"/>
      <c r="H96" s="26"/>
      <c r="I96" s="26"/>
      <c r="J96" s="26"/>
      <c r="K96" s="36"/>
      <c r="L96" s="36"/>
      <c r="M96" s="36"/>
      <c r="N96" s="36"/>
      <c r="O96" s="18"/>
      <c r="P96" s="18"/>
      <c r="Q96" s="18"/>
      <c r="R96" s="18"/>
      <c r="S96" s="47"/>
      <c r="T96" s="47"/>
      <c r="U96" s="47"/>
      <c r="V96" s="47"/>
      <c r="W96" s="47"/>
      <c r="X96" s="47"/>
      <c r="Y96" s="47"/>
      <c r="Z96" s="47"/>
      <c r="AA96" s="47"/>
      <c r="AB96" s="47"/>
      <c r="AC96" s="47"/>
      <c r="AD96" s="47"/>
      <c r="AE96" s="47"/>
      <c r="AF96" s="47"/>
      <c r="AG96" s="47"/>
      <c r="AH96" s="47"/>
      <c r="AI96" s="47"/>
      <c r="AJ96" s="47"/>
      <c r="AK96" s="47"/>
      <c r="AL96" s="47"/>
      <c r="AM96" s="47"/>
      <c r="AN96" s="47"/>
      <c r="AO96" s="47"/>
      <c r="AP96" s="47"/>
      <c r="AQ96" s="47"/>
      <c r="AR96" s="47"/>
      <c r="AS96" s="47"/>
      <c r="AT96" s="47"/>
      <c r="AU96" s="47"/>
      <c r="AV96" s="47"/>
      <c r="AW96" s="47"/>
      <c r="AX96" s="47"/>
      <c r="AY96" s="52"/>
      <c r="AZ96" s="52"/>
      <c r="BA96" s="58"/>
    </row>
    <row r="97" spans="2:53" s="24" customFormat="1" ht="12" customHeight="1" outlineLevel="2" x14ac:dyDescent="0.2">
      <c r="B97" s="21"/>
      <c r="C97" s="22" t="s">
        <v>95</v>
      </c>
      <c r="D97" s="23"/>
      <c r="E97" s="17">
        <f t="shared" ref="E97:F97" si="11">SUM(E98:E103)</f>
        <v>43115014.361000001</v>
      </c>
      <c r="F97" s="17">
        <f t="shared" si="11"/>
        <v>3855487.7249799999</v>
      </c>
      <c r="G97" s="17">
        <f t="shared" ref="G97:L97" si="12">SUM(G98:G103)</f>
        <v>46163003.741999999</v>
      </c>
      <c r="H97" s="17">
        <f t="shared" si="12"/>
        <v>3089204.4892120617</v>
      </c>
      <c r="I97" s="17">
        <f t="shared" si="12"/>
        <v>42743278.640000001</v>
      </c>
      <c r="J97" s="17">
        <f t="shared" si="12"/>
        <v>1895381.22</v>
      </c>
      <c r="K97" s="17">
        <f t="shared" si="12"/>
        <v>14041460.060000001</v>
      </c>
      <c r="L97" s="17">
        <f t="shared" si="12"/>
        <v>332571</v>
      </c>
      <c r="M97" s="17">
        <f t="shared" ref="M97:P97" si="13">SUM(M98:M103)</f>
        <v>0</v>
      </c>
      <c r="N97" s="17">
        <f t="shared" si="13"/>
        <v>0</v>
      </c>
      <c r="O97" s="18">
        <f t="shared" si="13"/>
        <v>0</v>
      </c>
      <c r="P97" s="18">
        <f t="shared" si="13"/>
        <v>0</v>
      </c>
      <c r="Q97" s="18">
        <f>SUM(Q98:Q103)</f>
        <v>0</v>
      </c>
      <c r="R97" s="18">
        <f>SUM(R98:R103)</f>
        <v>0</v>
      </c>
      <c r="S97" s="47"/>
      <c r="T97" s="47"/>
      <c r="U97" s="47">
        <v>0</v>
      </c>
      <c r="V97" s="47">
        <v>32318933.670000002</v>
      </c>
      <c r="W97" s="47">
        <v>0</v>
      </c>
      <c r="X97" s="47">
        <v>146611371.89999998</v>
      </c>
      <c r="Y97" s="47">
        <v>498630035.83000004</v>
      </c>
      <c r="Z97" s="47">
        <v>204806394.80344146</v>
      </c>
      <c r="AA97" s="47">
        <v>1508875228.72</v>
      </c>
      <c r="AB97" s="47">
        <v>312122760.98000002</v>
      </c>
      <c r="AC97" s="47">
        <v>0</v>
      </c>
      <c r="AD97" s="47">
        <v>0</v>
      </c>
      <c r="AE97" s="47">
        <v>0</v>
      </c>
      <c r="AF97" s="47">
        <v>97246588.219999999</v>
      </c>
      <c r="AG97" s="47">
        <v>1135690598.7442107</v>
      </c>
      <c r="AH97" s="47">
        <v>10609196.090989999</v>
      </c>
      <c r="AI97" s="47">
        <v>0</v>
      </c>
      <c r="AJ97" s="47">
        <v>484924410.92124701</v>
      </c>
      <c r="AK97" s="47">
        <v>0</v>
      </c>
      <c r="AL97" s="47">
        <v>0</v>
      </c>
      <c r="AM97" s="47">
        <v>1728470793.9809899</v>
      </c>
      <c r="AN97" s="47">
        <v>0</v>
      </c>
      <c r="AO97" s="47">
        <v>0</v>
      </c>
      <c r="AP97" s="47">
        <v>0</v>
      </c>
      <c r="AQ97" s="47">
        <v>8842956.6600000001</v>
      </c>
      <c r="AR97" s="47">
        <v>149095422.4181805</v>
      </c>
      <c r="AS97" s="47">
        <v>0</v>
      </c>
      <c r="AT97" s="47">
        <v>0</v>
      </c>
      <c r="AU97" s="47">
        <v>64973881.756179005</v>
      </c>
      <c r="AV97" s="47">
        <v>0</v>
      </c>
      <c r="AW97" s="47">
        <v>0</v>
      </c>
      <c r="AX97" s="47">
        <v>222912260.84</v>
      </c>
      <c r="AY97" s="52"/>
      <c r="AZ97" s="52"/>
      <c r="BA97" s="58"/>
    </row>
    <row r="98" spans="2:53" s="24" customFormat="1" ht="12" customHeight="1" outlineLevel="2" x14ac:dyDescent="0.2">
      <c r="B98" s="21"/>
      <c r="C98" s="22"/>
      <c r="D98" s="25" t="s">
        <v>8</v>
      </c>
      <c r="E98" s="26">
        <v>0</v>
      </c>
      <c r="F98" s="26">
        <v>0</v>
      </c>
      <c r="G98" s="26">
        <v>0</v>
      </c>
      <c r="H98" s="26">
        <v>0</v>
      </c>
      <c r="I98" s="26">
        <v>0</v>
      </c>
      <c r="J98" s="26">
        <v>0</v>
      </c>
      <c r="K98" s="26">
        <v>0</v>
      </c>
      <c r="L98" s="26">
        <v>0</v>
      </c>
      <c r="M98" s="26">
        <v>0</v>
      </c>
      <c r="N98" s="26">
        <v>0</v>
      </c>
      <c r="O98" s="20">
        <v>0</v>
      </c>
      <c r="P98" s="20">
        <v>0</v>
      </c>
      <c r="Q98" s="20">
        <v>0</v>
      </c>
      <c r="R98" s="20">
        <v>0</v>
      </c>
      <c r="S98" s="48"/>
      <c r="T98" s="48"/>
      <c r="U98" s="48"/>
      <c r="V98" s="48"/>
      <c r="W98" s="48"/>
      <c r="X98" s="48"/>
      <c r="Y98" s="48"/>
      <c r="Z98" s="48"/>
      <c r="AA98" s="48"/>
      <c r="AB98" s="48"/>
      <c r="AC98" s="48"/>
      <c r="AD98" s="48"/>
      <c r="AE98" s="48"/>
      <c r="AF98" s="48"/>
      <c r="AG98" s="48"/>
      <c r="AH98" s="48"/>
      <c r="AI98" s="48"/>
      <c r="AJ98" s="48"/>
      <c r="AK98" s="48"/>
      <c r="AL98" s="48"/>
      <c r="AM98" s="48"/>
      <c r="AN98" s="48"/>
      <c r="AO98" s="48"/>
      <c r="AP98" s="48"/>
      <c r="AQ98" s="48"/>
      <c r="AR98" s="48"/>
      <c r="AS98" s="48"/>
      <c r="AT98" s="48"/>
      <c r="AU98" s="48"/>
      <c r="AV98" s="48"/>
      <c r="AW98" s="48"/>
      <c r="AX98" s="48"/>
      <c r="AY98" s="52"/>
      <c r="AZ98" s="52"/>
      <c r="BA98" s="58"/>
    </row>
    <row r="99" spans="2:53" s="24" customFormat="1" ht="12" customHeight="1" outlineLevel="2" x14ac:dyDescent="0.2">
      <c r="B99" s="21"/>
      <c r="C99" s="22"/>
      <c r="D99" s="25" t="s">
        <v>9</v>
      </c>
      <c r="E99" s="26">
        <v>0</v>
      </c>
      <c r="F99" s="26">
        <v>0</v>
      </c>
      <c r="G99" s="26">
        <v>0</v>
      </c>
      <c r="H99" s="26">
        <v>0</v>
      </c>
      <c r="I99" s="26">
        <v>0</v>
      </c>
      <c r="J99" s="26">
        <v>0</v>
      </c>
      <c r="K99" s="26">
        <v>0</v>
      </c>
      <c r="L99" s="26">
        <v>0</v>
      </c>
      <c r="M99" s="26">
        <v>0</v>
      </c>
      <c r="N99" s="26">
        <v>0</v>
      </c>
      <c r="O99" s="20">
        <v>0</v>
      </c>
      <c r="P99" s="20">
        <v>0</v>
      </c>
      <c r="Q99" s="20">
        <v>0</v>
      </c>
      <c r="R99" s="20">
        <v>0</v>
      </c>
      <c r="S99" s="48"/>
      <c r="T99" s="48"/>
      <c r="U99" s="48"/>
      <c r="V99" s="48"/>
      <c r="W99" s="48"/>
      <c r="X99" s="48"/>
      <c r="Y99" s="48"/>
      <c r="Z99" s="48"/>
      <c r="AA99" s="48"/>
      <c r="AB99" s="48"/>
      <c r="AC99" s="48"/>
      <c r="AD99" s="48"/>
      <c r="AE99" s="48"/>
      <c r="AF99" s="48"/>
      <c r="AG99" s="48"/>
      <c r="AH99" s="48"/>
      <c r="AI99" s="48"/>
      <c r="AJ99" s="48"/>
      <c r="AK99" s="48"/>
      <c r="AL99" s="48"/>
      <c r="AM99" s="48"/>
      <c r="AN99" s="48"/>
      <c r="AO99" s="48"/>
      <c r="AP99" s="48"/>
      <c r="AQ99" s="48"/>
      <c r="AR99" s="48"/>
      <c r="AS99" s="48"/>
      <c r="AT99" s="48"/>
      <c r="AU99" s="48"/>
      <c r="AV99" s="48"/>
      <c r="AW99" s="48"/>
      <c r="AX99" s="48"/>
      <c r="AY99" s="52"/>
      <c r="AZ99" s="52"/>
      <c r="BA99" s="58"/>
    </row>
    <row r="100" spans="2:53" s="24" customFormat="1" ht="12" customHeight="1" outlineLevel="2" x14ac:dyDescent="0.2">
      <c r="B100" s="21"/>
      <c r="C100" s="22"/>
      <c r="D100" s="25" t="s">
        <v>10</v>
      </c>
      <c r="E100" s="26">
        <v>0</v>
      </c>
      <c r="F100" s="26">
        <v>0</v>
      </c>
      <c r="G100" s="26">
        <v>0</v>
      </c>
      <c r="H100" s="26">
        <v>0</v>
      </c>
      <c r="I100" s="26">
        <v>0</v>
      </c>
      <c r="J100" s="26">
        <v>0</v>
      </c>
      <c r="K100" s="26">
        <v>0</v>
      </c>
      <c r="L100" s="26">
        <v>0</v>
      </c>
      <c r="M100" s="26">
        <v>0</v>
      </c>
      <c r="N100" s="26">
        <v>0</v>
      </c>
      <c r="O100" s="20">
        <v>0</v>
      </c>
      <c r="P100" s="20">
        <v>0</v>
      </c>
      <c r="Q100" s="20">
        <v>0</v>
      </c>
      <c r="R100" s="20">
        <v>0</v>
      </c>
      <c r="S100" s="48"/>
      <c r="T100" s="48"/>
      <c r="U100" s="48"/>
      <c r="V100" s="48"/>
      <c r="W100" s="48"/>
      <c r="X100" s="48"/>
      <c r="Y100" s="48"/>
      <c r="Z100" s="48"/>
      <c r="AA100" s="48"/>
      <c r="AB100" s="48"/>
      <c r="AC100" s="48"/>
      <c r="AD100" s="48"/>
      <c r="AE100" s="48"/>
      <c r="AF100" s="48"/>
      <c r="AG100" s="48"/>
      <c r="AH100" s="48"/>
      <c r="AI100" s="48"/>
      <c r="AJ100" s="48"/>
      <c r="AK100" s="48"/>
      <c r="AL100" s="48"/>
      <c r="AM100" s="48"/>
      <c r="AN100" s="48"/>
      <c r="AO100" s="48"/>
      <c r="AP100" s="48"/>
      <c r="AQ100" s="48"/>
      <c r="AR100" s="48"/>
      <c r="AS100" s="48"/>
      <c r="AT100" s="48"/>
      <c r="AU100" s="48"/>
      <c r="AV100" s="48"/>
      <c r="AW100" s="48"/>
      <c r="AX100" s="48"/>
      <c r="AY100" s="52"/>
      <c r="AZ100" s="52"/>
      <c r="BA100" s="58"/>
    </row>
    <row r="101" spans="2:53" s="24" customFormat="1" ht="12" customHeight="1" outlineLevel="2" x14ac:dyDescent="0.2">
      <c r="B101" s="21"/>
      <c r="C101" s="22"/>
      <c r="D101" s="25" t="s">
        <v>11</v>
      </c>
      <c r="E101" s="26">
        <v>0</v>
      </c>
      <c r="F101" s="26">
        <v>0</v>
      </c>
      <c r="G101" s="26">
        <v>0</v>
      </c>
      <c r="H101" s="26">
        <v>0</v>
      </c>
      <c r="I101" s="26">
        <v>0</v>
      </c>
      <c r="J101" s="26">
        <v>0</v>
      </c>
      <c r="K101" s="26">
        <v>0</v>
      </c>
      <c r="L101" s="26">
        <v>0</v>
      </c>
      <c r="M101" s="26"/>
      <c r="N101" s="26"/>
      <c r="O101" s="20"/>
      <c r="P101" s="20"/>
      <c r="Q101" s="20"/>
      <c r="R101" s="20"/>
      <c r="S101" s="48"/>
      <c r="T101" s="48"/>
      <c r="U101" s="48"/>
      <c r="V101" s="48"/>
      <c r="W101" s="48"/>
      <c r="X101" s="48"/>
      <c r="Y101" s="48"/>
      <c r="Z101" s="48"/>
      <c r="AA101" s="48"/>
      <c r="AB101" s="48"/>
      <c r="AC101" s="48"/>
      <c r="AD101" s="48"/>
      <c r="AE101" s="48"/>
      <c r="AF101" s="48"/>
      <c r="AG101" s="48"/>
      <c r="AH101" s="48"/>
      <c r="AI101" s="48"/>
      <c r="AJ101" s="48"/>
      <c r="AK101" s="48"/>
      <c r="AL101" s="48"/>
      <c r="AM101" s="48"/>
      <c r="AN101" s="48"/>
      <c r="AO101" s="48"/>
      <c r="AP101" s="48"/>
      <c r="AQ101" s="48"/>
      <c r="AR101" s="48"/>
      <c r="AS101" s="48"/>
      <c r="AT101" s="48"/>
      <c r="AU101" s="48"/>
      <c r="AV101" s="48"/>
      <c r="AW101" s="48"/>
      <c r="AX101" s="48"/>
      <c r="AY101" s="52"/>
      <c r="AZ101" s="52"/>
      <c r="BA101" s="58"/>
    </row>
    <row r="102" spans="2:53" s="24" customFormat="1" ht="12" customHeight="1" outlineLevel="2" x14ac:dyDescent="0.2">
      <c r="B102" s="21"/>
      <c r="C102" s="22"/>
      <c r="D102" s="25" t="s">
        <v>16</v>
      </c>
      <c r="E102" s="26">
        <v>22343965.73</v>
      </c>
      <c r="F102" s="26">
        <v>3443023.33</v>
      </c>
      <c r="G102" s="26">
        <v>24188393.07</v>
      </c>
      <c r="H102" s="26">
        <v>2581127.44</v>
      </c>
      <c r="I102" s="26">
        <v>24866249.719999999</v>
      </c>
      <c r="J102" s="26">
        <v>1472108.67</v>
      </c>
      <c r="K102" s="26">
        <v>14041460.060000001</v>
      </c>
      <c r="L102" s="26">
        <v>332571</v>
      </c>
      <c r="M102" s="26">
        <v>0</v>
      </c>
      <c r="N102" s="26"/>
      <c r="O102" s="20">
        <v>0</v>
      </c>
      <c r="P102" s="20"/>
      <c r="Q102" s="20">
        <v>0</v>
      </c>
      <c r="R102" s="20"/>
      <c r="S102" s="48"/>
      <c r="T102" s="48"/>
      <c r="U102" s="48"/>
      <c r="V102" s="48"/>
      <c r="W102" s="48"/>
      <c r="X102" s="48"/>
      <c r="Y102" s="48"/>
      <c r="Z102" s="48"/>
      <c r="AA102" s="48"/>
      <c r="AB102" s="48"/>
      <c r="AC102" s="48"/>
      <c r="AD102" s="48"/>
      <c r="AE102" s="48"/>
      <c r="AF102" s="48"/>
      <c r="AG102" s="48"/>
      <c r="AH102" s="48"/>
      <c r="AI102" s="48"/>
      <c r="AJ102" s="48"/>
      <c r="AK102" s="48"/>
      <c r="AL102" s="48"/>
      <c r="AM102" s="48"/>
      <c r="AN102" s="48"/>
      <c r="AO102" s="48"/>
      <c r="AP102" s="48"/>
      <c r="AQ102" s="48"/>
      <c r="AR102" s="48"/>
      <c r="AS102" s="48"/>
      <c r="AT102" s="48"/>
      <c r="AU102" s="48"/>
      <c r="AV102" s="48"/>
      <c r="AW102" s="48"/>
      <c r="AX102" s="48"/>
      <c r="AY102" s="52"/>
      <c r="AZ102" s="52"/>
      <c r="BA102" s="58"/>
    </row>
    <row r="103" spans="2:53" s="24" customFormat="1" ht="12" customHeight="1" outlineLevel="2" x14ac:dyDescent="0.2">
      <c r="B103" s="21"/>
      <c r="C103" s="22"/>
      <c r="D103" s="25" t="s">
        <v>12</v>
      </c>
      <c r="E103" s="26">
        <v>20771048.630999997</v>
      </c>
      <c r="F103" s="26">
        <v>412464.39498000004</v>
      </c>
      <c r="G103" s="26">
        <v>21974610.671999998</v>
      </c>
      <c r="H103" s="26">
        <v>508077.04921206168</v>
      </c>
      <c r="I103" s="26">
        <v>17877028.920000002</v>
      </c>
      <c r="J103" s="26">
        <v>423272.55</v>
      </c>
      <c r="K103" s="26">
        <v>0</v>
      </c>
      <c r="L103" s="26">
        <v>0</v>
      </c>
      <c r="M103" s="26">
        <v>0</v>
      </c>
      <c r="N103" s="26">
        <v>0</v>
      </c>
      <c r="O103" s="20">
        <v>0</v>
      </c>
      <c r="P103" s="20">
        <v>0</v>
      </c>
      <c r="Q103" s="20">
        <v>0</v>
      </c>
      <c r="R103" s="20">
        <v>0</v>
      </c>
      <c r="S103" s="48"/>
      <c r="T103" s="48"/>
      <c r="U103" s="48"/>
      <c r="V103" s="48"/>
      <c r="W103" s="48"/>
      <c r="X103" s="48"/>
      <c r="Y103" s="48"/>
      <c r="Z103" s="48"/>
      <c r="AA103" s="48"/>
      <c r="AB103" s="48"/>
      <c r="AC103" s="48"/>
      <c r="AD103" s="48"/>
      <c r="AE103" s="48"/>
      <c r="AF103" s="48"/>
      <c r="AG103" s="48"/>
      <c r="AH103" s="48"/>
      <c r="AI103" s="48"/>
      <c r="AJ103" s="48"/>
      <c r="AK103" s="48"/>
      <c r="AL103" s="48"/>
      <c r="AM103" s="48"/>
      <c r="AN103" s="48"/>
      <c r="AO103" s="48"/>
      <c r="AP103" s="48"/>
      <c r="AQ103" s="48"/>
      <c r="AR103" s="48"/>
      <c r="AS103" s="48"/>
      <c r="AT103" s="48"/>
      <c r="AU103" s="48"/>
      <c r="AV103" s="48"/>
      <c r="AW103" s="48"/>
      <c r="AX103" s="48"/>
      <c r="AY103" s="52"/>
      <c r="AZ103" s="52"/>
      <c r="BA103" s="58"/>
    </row>
    <row r="104" spans="2:53" s="24" customFormat="1" ht="12" customHeight="1" outlineLevel="2" x14ac:dyDescent="0.2">
      <c r="B104" s="21"/>
      <c r="C104" s="22"/>
      <c r="D104" s="51" t="s">
        <v>91</v>
      </c>
      <c r="E104" s="26"/>
      <c r="F104" s="26"/>
      <c r="G104" s="26"/>
      <c r="H104" s="26"/>
      <c r="I104" s="26"/>
      <c r="J104" s="26"/>
      <c r="K104" s="26"/>
      <c r="L104" s="26"/>
      <c r="M104" s="26"/>
      <c r="N104" s="26"/>
      <c r="O104" s="20"/>
      <c r="P104" s="20"/>
      <c r="Q104" s="20"/>
      <c r="R104" s="20"/>
      <c r="S104" s="48"/>
      <c r="T104" s="48"/>
      <c r="U104" s="48">
        <v>0</v>
      </c>
      <c r="V104" s="48">
        <v>32318933.670000002</v>
      </c>
      <c r="W104" s="48">
        <v>0</v>
      </c>
      <c r="X104" s="48">
        <v>7990197.1899999995</v>
      </c>
      <c r="Y104" s="48">
        <v>95637828.219999999</v>
      </c>
      <c r="Z104" s="48">
        <v>21148992.359999999</v>
      </c>
      <c r="AA104" s="48">
        <v>337518883.94</v>
      </c>
      <c r="AB104" s="48">
        <v>34741259.049999997</v>
      </c>
      <c r="AC104" s="48">
        <v>0</v>
      </c>
      <c r="AD104" s="48">
        <v>0</v>
      </c>
      <c r="AE104" s="48">
        <v>0</v>
      </c>
      <c r="AF104" s="48">
        <v>0</v>
      </c>
      <c r="AG104" s="48">
        <v>274377857.63588798</v>
      </c>
      <c r="AH104" s="48">
        <v>10609196.090989999</v>
      </c>
      <c r="AI104" s="48">
        <v>0</v>
      </c>
      <c r="AJ104" s="48">
        <v>312308860.04124701</v>
      </c>
      <c r="AK104" s="48">
        <v>0</v>
      </c>
      <c r="AL104" s="48">
        <v>0</v>
      </c>
      <c r="AM104" s="48">
        <v>597295913.77098989</v>
      </c>
      <c r="AN104" s="48">
        <v>0</v>
      </c>
      <c r="AO104" s="48">
        <v>0</v>
      </c>
      <c r="AP104" s="48">
        <v>0</v>
      </c>
      <c r="AQ104" s="48">
        <v>0</v>
      </c>
      <c r="AR104" s="48">
        <v>17994686.884012602</v>
      </c>
      <c r="AS104" s="48">
        <v>0</v>
      </c>
      <c r="AT104" s="48">
        <v>0</v>
      </c>
      <c r="AU104" s="48">
        <v>17477334.594217002</v>
      </c>
      <c r="AV104" s="48">
        <v>0</v>
      </c>
      <c r="AW104" s="48">
        <v>0</v>
      </c>
      <c r="AX104" s="48">
        <v>35472021.479999997</v>
      </c>
      <c r="AY104" s="52"/>
      <c r="AZ104" s="52"/>
      <c r="BA104" s="58"/>
    </row>
    <row r="105" spans="2:53" s="24" customFormat="1" ht="12" customHeight="1" outlineLevel="2" x14ac:dyDescent="0.2">
      <c r="B105" s="21"/>
      <c r="C105" s="22"/>
      <c r="D105" s="51" t="s">
        <v>89</v>
      </c>
      <c r="E105" s="26"/>
      <c r="F105" s="26"/>
      <c r="G105" s="26"/>
      <c r="H105" s="26"/>
      <c r="I105" s="26"/>
      <c r="J105" s="26"/>
      <c r="K105" s="26"/>
      <c r="L105" s="26"/>
      <c r="M105" s="26"/>
      <c r="N105" s="26"/>
      <c r="O105" s="20"/>
      <c r="P105" s="20"/>
      <c r="Q105" s="20"/>
      <c r="R105" s="20"/>
      <c r="S105" s="48"/>
      <c r="T105" s="48"/>
      <c r="U105" s="48"/>
      <c r="V105" s="48"/>
      <c r="W105" s="48">
        <v>0</v>
      </c>
      <c r="X105" s="48">
        <v>117249759.11</v>
      </c>
      <c r="Y105" s="48">
        <v>338832244.38</v>
      </c>
      <c r="Z105" s="48">
        <v>85454896.610662997</v>
      </c>
      <c r="AA105" s="48">
        <v>818158133.64999998</v>
      </c>
      <c r="AB105" s="48">
        <v>127281855.80000001</v>
      </c>
      <c r="AC105" s="48">
        <v>0</v>
      </c>
      <c r="AD105" s="48">
        <v>0</v>
      </c>
      <c r="AE105" s="48">
        <v>0</v>
      </c>
      <c r="AF105" s="48">
        <v>0</v>
      </c>
      <c r="AG105" s="48">
        <v>503823887.20000005</v>
      </c>
      <c r="AH105" s="48">
        <v>0</v>
      </c>
      <c r="AI105" s="48">
        <v>0</v>
      </c>
      <c r="AJ105" s="48">
        <v>0</v>
      </c>
      <c r="AK105" s="48">
        <v>0</v>
      </c>
      <c r="AL105" s="48">
        <v>0</v>
      </c>
      <c r="AM105" s="48">
        <v>503823887.20000005</v>
      </c>
      <c r="AN105" s="48">
        <v>0</v>
      </c>
      <c r="AO105" s="48">
        <v>0</v>
      </c>
      <c r="AP105" s="48">
        <v>0</v>
      </c>
      <c r="AQ105" s="48">
        <v>0</v>
      </c>
      <c r="AR105" s="48">
        <v>67367060.347092375</v>
      </c>
      <c r="AS105" s="48">
        <v>0</v>
      </c>
      <c r="AT105" s="48">
        <v>0</v>
      </c>
      <c r="AU105" s="48">
        <v>0</v>
      </c>
      <c r="AV105" s="48">
        <v>0</v>
      </c>
      <c r="AW105" s="48">
        <v>0</v>
      </c>
      <c r="AX105" s="48">
        <v>67367060.350000009</v>
      </c>
      <c r="AY105" s="52"/>
      <c r="AZ105" s="52"/>
      <c r="BA105" s="58"/>
    </row>
    <row r="106" spans="2:53" s="24" customFormat="1" ht="12" customHeight="1" outlineLevel="2" x14ac:dyDescent="0.2">
      <c r="B106" s="21"/>
      <c r="C106" s="22"/>
      <c r="D106" s="51" t="s">
        <v>90</v>
      </c>
      <c r="E106" s="26"/>
      <c r="F106" s="26"/>
      <c r="G106" s="26"/>
      <c r="H106" s="26"/>
      <c r="I106" s="26"/>
      <c r="J106" s="26"/>
      <c r="K106" s="26"/>
      <c r="L106" s="26"/>
      <c r="M106" s="26"/>
      <c r="N106" s="26"/>
      <c r="O106" s="20"/>
      <c r="P106" s="20"/>
      <c r="Q106" s="20"/>
      <c r="R106" s="20"/>
      <c r="S106" s="48"/>
      <c r="T106" s="48"/>
      <c r="U106" s="48"/>
      <c r="V106" s="48"/>
      <c r="W106" s="48">
        <v>0</v>
      </c>
      <c r="X106" s="48">
        <v>21170030.120000001</v>
      </c>
      <c r="Y106" s="48">
        <v>64159963.229999997</v>
      </c>
      <c r="Z106" s="48">
        <v>23140371.997716472</v>
      </c>
      <c r="AA106" s="48">
        <v>175321584.66999999</v>
      </c>
      <c r="AB106" s="48">
        <v>28227168.899999999</v>
      </c>
      <c r="AC106" s="48">
        <v>0</v>
      </c>
      <c r="AD106" s="48">
        <v>0</v>
      </c>
      <c r="AE106" s="48">
        <v>0</v>
      </c>
      <c r="AF106" s="48">
        <v>0</v>
      </c>
      <c r="AG106" s="48">
        <v>56184506.759999998</v>
      </c>
      <c r="AH106" s="48">
        <v>0</v>
      </c>
      <c r="AI106" s="48">
        <v>0</v>
      </c>
      <c r="AJ106" s="48">
        <v>62710947.310000002</v>
      </c>
      <c r="AK106" s="48">
        <v>0</v>
      </c>
      <c r="AL106" s="48">
        <v>0</v>
      </c>
      <c r="AM106" s="48">
        <v>118895454.06999999</v>
      </c>
      <c r="AN106" s="48">
        <v>0</v>
      </c>
      <c r="AO106" s="48">
        <v>0</v>
      </c>
      <c r="AP106" s="48">
        <v>0</v>
      </c>
      <c r="AQ106" s="48">
        <v>0</v>
      </c>
      <c r="AR106" s="48">
        <v>3728778.79</v>
      </c>
      <c r="AS106" s="48">
        <v>0</v>
      </c>
      <c r="AT106" s="48">
        <v>0</v>
      </c>
      <c r="AU106" s="48">
        <v>12792332.162815999</v>
      </c>
      <c r="AV106" s="48">
        <v>0</v>
      </c>
      <c r="AW106" s="48">
        <v>0</v>
      </c>
      <c r="AX106" s="48">
        <v>16521110.949999999</v>
      </c>
      <c r="AY106" s="52"/>
      <c r="AZ106" s="52"/>
      <c r="BA106" s="58"/>
    </row>
    <row r="107" spans="2:53" s="24" customFormat="1" ht="12" customHeight="1" outlineLevel="2" x14ac:dyDescent="0.2">
      <c r="B107" s="21"/>
      <c r="C107" s="22"/>
      <c r="D107" s="51" t="s">
        <v>97</v>
      </c>
      <c r="E107" s="26"/>
      <c r="F107" s="26"/>
      <c r="G107" s="26"/>
      <c r="H107" s="26"/>
      <c r="I107" s="26"/>
      <c r="J107" s="26"/>
      <c r="K107" s="26"/>
      <c r="L107" s="26"/>
      <c r="M107" s="26"/>
      <c r="N107" s="26"/>
      <c r="O107" s="20"/>
      <c r="P107" s="20"/>
      <c r="Q107" s="20"/>
      <c r="R107" s="20"/>
      <c r="S107" s="48"/>
      <c r="T107" s="48"/>
      <c r="U107" s="48"/>
      <c r="V107" s="48"/>
      <c r="W107" s="48"/>
      <c r="X107" s="48"/>
      <c r="Y107" s="48">
        <v>0</v>
      </c>
      <c r="Z107" s="48">
        <v>66671103.711752005</v>
      </c>
      <c r="AA107" s="48">
        <v>177876626.46000001</v>
      </c>
      <c r="AB107" s="48">
        <v>101158710.09</v>
      </c>
      <c r="AC107" s="48">
        <v>0</v>
      </c>
      <c r="AD107" s="48">
        <v>0</v>
      </c>
      <c r="AE107" s="48">
        <v>0</v>
      </c>
      <c r="AF107" s="48">
        <v>97246588.219999999</v>
      </c>
      <c r="AG107" s="48">
        <v>301304347.14832258</v>
      </c>
      <c r="AH107" s="48">
        <v>0</v>
      </c>
      <c r="AI107" s="48">
        <v>0</v>
      </c>
      <c r="AJ107" s="48">
        <v>109904603.56999999</v>
      </c>
      <c r="AK107" s="48">
        <v>0</v>
      </c>
      <c r="AL107" s="48">
        <v>0</v>
      </c>
      <c r="AM107" s="48">
        <v>508455538.93999994</v>
      </c>
      <c r="AN107" s="48">
        <v>0</v>
      </c>
      <c r="AO107" s="48">
        <v>0</v>
      </c>
      <c r="AP107" s="48">
        <v>0</v>
      </c>
      <c r="AQ107" s="48">
        <v>8842956.6600000001</v>
      </c>
      <c r="AR107" s="48">
        <v>60004896.397075512</v>
      </c>
      <c r="AS107" s="48">
        <v>0</v>
      </c>
      <c r="AT107" s="48">
        <v>0</v>
      </c>
      <c r="AU107" s="48">
        <v>11838519.27</v>
      </c>
      <c r="AV107" s="48">
        <v>0</v>
      </c>
      <c r="AW107" s="48">
        <v>0</v>
      </c>
      <c r="AX107" s="48">
        <v>80686372.330000013</v>
      </c>
      <c r="AY107" s="52"/>
      <c r="AZ107" s="52"/>
      <c r="BA107" s="58"/>
    </row>
    <row r="108" spans="2:53" s="24" customFormat="1" ht="12" customHeight="1" outlineLevel="2" x14ac:dyDescent="0.2">
      <c r="B108" s="21"/>
      <c r="C108" s="22"/>
      <c r="D108" s="51" t="s">
        <v>94</v>
      </c>
      <c r="E108" s="26"/>
      <c r="F108" s="26"/>
      <c r="G108" s="26"/>
      <c r="H108" s="26"/>
      <c r="I108" s="26"/>
      <c r="J108" s="26"/>
      <c r="K108" s="26"/>
      <c r="L108" s="26"/>
      <c r="M108" s="26"/>
      <c r="N108" s="26"/>
      <c r="O108" s="20"/>
      <c r="P108" s="20"/>
      <c r="Q108" s="20"/>
      <c r="R108" s="20"/>
      <c r="S108" s="48"/>
      <c r="T108" s="48"/>
      <c r="U108" s="48"/>
      <c r="V108" s="48"/>
      <c r="W108" s="48">
        <v>0</v>
      </c>
      <c r="X108" s="48">
        <v>201385.48</v>
      </c>
      <c r="Y108" s="48">
        <v>0</v>
      </c>
      <c r="Z108" s="48">
        <v>8391030.1233099997</v>
      </c>
      <c r="AA108" s="48">
        <v>0</v>
      </c>
      <c r="AB108" s="48">
        <v>20713767.140000001</v>
      </c>
      <c r="AC108" s="48">
        <v>0</v>
      </c>
      <c r="AD108" s="48">
        <v>0</v>
      </c>
      <c r="AE108" s="48">
        <v>0</v>
      </c>
      <c r="AF108" s="48">
        <v>0</v>
      </c>
      <c r="AG108" s="48">
        <v>0</v>
      </c>
      <c r="AH108" s="48">
        <v>0</v>
      </c>
      <c r="AI108" s="48">
        <v>0</v>
      </c>
      <c r="AJ108" s="48">
        <v>0</v>
      </c>
      <c r="AK108" s="48">
        <v>0</v>
      </c>
      <c r="AL108" s="48">
        <v>0</v>
      </c>
      <c r="AM108" s="48">
        <v>0</v>
      </c>
      <c r="AN108" s="48">
        <v>0</v>
      </c>
      <c r="AO108" s="48">
        <v>0</v>
      </c>
      <c r="AP108" s="48">
        <v>0</v>
      </c>
      <c r="AQ108" s="48">
        <v>0</v>
      </c>
      <c r="AR108" s="48">
        <v>0</v>
      </c>
      <c r="AS108" s="48">
        <v>0</v>
      </c>
      <c r="AT108" s="48">
        <v>0</v>
      </c>
      <c r="AU108" s="48">
        <v>22865695.729146</v>
      </c>
      <c r="AV108" s="48">
        <v>0</v>
      </c>
      <c r="AW108" s="48">
        <v>0</v>
      </c>
      <c r="AX108" s="48">
        <v>22865695.73</v>
      </c>
      <c r="AY108" s="52"/>
      <c r="AZ108" s="52"/>
      <c r="BA108" s="58"/>
    </row>
    <row r="109" spans="2:53" s="24" customFormat="1" ht="12" customHeight="1" outlineLevel="1" x14ac:dyDescent="0.2">
      <c r="B109" s="27"/>
      <c r="C109" s="15"/>
      <c r="D109" s="16"/>
      <c r="E109" s="20"/>
      <c r="F109" s="20"/>
      <c r="G109" s="20"/>
      <c r="H109" s="20"/>
      <c r="I109" s="20"/>
      <c r="J109" s="20"/>
      <c r="K109" s="36"/>
      <c r="L109" s="36"/>
      <c r="M109" s="36"/>
      <c r="N109" s="36"/>
      <c r="O109" s="18"/>
      <c r="P109" s="18"/>
      <c r="Q109" s="18"/>
      <c r="R109" s="18"/>
      <c r="S109" s="47"/>
      <c r="T109" s="47"/>
      <c r="U109" s="47"/>
      <c r="V109" s="47"/>
      <c r="W109" s="47"/>
      <c r="X109" s="47"/>
      <c r="Y109" s="47"/>
      <c r="Z109" s="47"/>
      <c r="AA109" s="47"/>
      <c r="AB109" s="47"/>
      <c r="AC109" s="47"/>
      <c r="AD109" s="47"/>
      <c r="AE109" s="47"/>
      <c r="AF109" s="47"/>
      <c r="AG109" s="47"/>
      <c r="AH109" s="47"/>
      <c r="AI109" s="47"/>
      <c r="AJ109" s="47"/>
      <c r="AK109" s="47"/>
      <c r="AL109" s="47"/>
      <c r="AM109" s="47"/>
      <c r="AN109" s="47"/>
      <c r="AO109" s="47"/>
      <c r="AP109" s="47"/>
      <c r="AQ109" s="47"/>
      <c r="AR109" s="47"/>
      <c r="AS109" s="47"/>
      <c r="AT109" s="47"/>
      <c r="AU109" s="47"/>
      <c r="AV109" s="47"/>
      <c r="AW109" s="47"/>
      <c r="AX109" s="47"/>
      <c r="AY109" s="52"/>
      <c r="AZ109" s="52"/>
      <c r="BA109" s="58"/>
    </row>
    <row r="110" spans="2:53" s="24" customFormat="1" ht="12" customHeight="1" outlineLevel="2" x14ac:dyDescent="0.2">
      <c r="B110" s="21"/>
      <c r="C110" s="22" t="s">
        <v>53</v>
      </c>
      <c r="D110" s="23"/>
      <c r="E110" s="17">
        <f>+SUM(E111:E112)</f>
        <v>108409142.765</v>
      </c>
      <c r="F110" s="17">
        <f>+SUM(F111:F112)</f>
        <v>66822581.443570018</v>
      </c>
      <c r="G110" s="17">
        <f>+SUM(G111:G113)</f>
        <v>72374366.189444855</v>
      </c>
      <c r="H110" s="17">
        <f>+SUM(H111:H113)</f>
        <v>360521363.10075212</v>
      </c>
      <c r="I110" s="17">
        <f t="shared" ref="I110:N110" si="14">+SUM(I111:I119)</f>
        <v>79926145.944973871</v>
      </c>
      <c r="J110" s="17">
        <f t="shared" si="14"/>
        <v>386128937.3688972</v>
      </c>
      <c r="K110" s="17">
        <f t="shared" si="14"/>
        <v>1230219251.7</v>
      </c>
      <c r="L110" s="17">
        <f t="shared" si="14"/>
        <v>547160365.21889055</v>
      </c>
      <c r="M110" s="17">
        <f t="shared" si="14"/>
        <v>143840497.27090001</v>
      </c>
      <c r="N110" s="17">
        <f t="shared" si="14"/>
        <v>658938246.4134295</v>
      </c>
      <c r="O110" s="18">
        <f t="shared" ref="O110:R110" si="15">+SUM(O111:O119)</f>
        <v>164948923.99000001</v>
      </c>
      <c r="P110" s="18">
        <f t="shared" si="15"/>
        <v>719143991.33999991</v>
      </c>
      <c r="Q110" s="18">
        <f t="shared" si="15"/>
        <v>260875533.49000001</v>
      </c>
      <c r="R110" s="18">
        <f t="shared" si="15"/>
        <v>1587426430.5689406</v>
      </c>
      <c r="S110" s="47">
        <v>7280443435.8018932</v>
      </c>
      <c r="T110" s="47">
        <v>2311634153.3904881</v>
      </c>
      <c r="U110" s="47">
        <v>0</v>
      </c>
      <c r="V110" s="47">
        <v>4106536680.8781033</v>
      </c>
      <c r="W110" s="47">
        <v>1717338281.25</v>
      </c>
      <c r="X110" s="47">
        <v>6718069339.0731039</v>
      </c>
      <c r="Y110" s="47">
        <v>2594137500</v>
      </c>
      <c r="Z110" s="47">
        <v>7728328379.8593102</v>
      </c>
      <c r="AA110" s="47">
        <v>3528843750</v>
      </c>
      <c r="AB110" s="47">
        <v>9654369962.2582817</v>
      </c>
      <c r="AC110" s="47">
        <v>981656250</v>
      </c>
      <c r="AD110" s="47">
        <v>0</v>
      </c>
      <c r="AE110" s="47">
        <v>0</v>
      </c>
      <c r="AF110" s="47">
        <v>1076906250</v>
      </c>
      <c r="AG110" s="47">
        <v>0</v>
      </c>
      <c r="AH110" s="47">
        <v>0</v>
      </c>
      <c r="AI110" s="47">
        <v>1224843750</v>
      </c>
      <c r="AJ110" s="47">
        <v>0</v>
      </c>
      <c r="AK110" s="47">
        <v>0</v>
      </c>
      <c r="AL110" s="47">
        <v>1457156250</v>
      </c>
      <c r="AM110" s="47">
        <v>4740562500</v>
      </c>
      <c r="AN110" s="47">
        <v>1549116112.9825001</v>
      </c>
      <c r="AO110" s="47">
        <v>616433.85</v>
      </c>
      <c r="AP110" s="47">
        <v>628560.05000000005</v>
      </c>
      <c r="AQ110" s="47">
        <v>365113523.4472</v>
      </c>
      <c r="AR110" s="47">
        <v>1551623021.55</v>
      </c>
      <c r="AS110" s="47">
        <v>2197029365.9200006</v>
      </c>
      <c r="AT110" s="47">
        <v>1890756674.1370001</v>
      </c>
      <c r="AU110" s="47">
        <v>770113.56</v>
      </c>
      <c r="AV110" s="47">
        <v>910461.59</v>
      </c>
      <c r="AW110" s="47">
        <v>442113093.65170002</v>
      </c>
      <c r="AX110" s="47">
        <v>7998677360.7445412</v>
      </c>
      <c r="AY110" s="52"/>
      <c r="AZ110" s="52"/>
      <c r="BA110" s="58"/>
    </row>
    <row r="111" spans="2:53" s="24" customFormat="1" ht="12" customHeight="1" outlineLevel="2" x14ac:dyDescent="0.2">
      <c r="B111" s="21"/>
      <c r="C111" s="22"/>
      <c r="D111" s="25" t="s">
        <v>69</v>
      </c>
      <c r="E111" s="26">
        <v>108409142.765</v>
      </c>
      <c r="F111" s="26">
        <v>66822581.443570018</v>
      </c>
      <c r="G111" s="26">
        <v>72374366.189444855</v>
      </c>
      <c r="H111" s="26">
        <v>58659866.525877066</v>
      </c>
      <c r="I111" s="26">
        <v>79926145.944973871</v>
      </c>
      <c r="J111" s="26">
        <v>54807426.297181748</v>
      </c>
      <c r="K111" s="26">
        <v>96771751.700000003</v>
      </c>
      <c r="L111" s="26">
        <v>54909259.152569994</v>
      </c>
      <c r="M111" s="26">
        <v>143840497.27090001</v>
      </c>
      <c r="N111" s="26">
        <v>63668744.650687985</v>
      </c>
      <c r="O111" s="20">
        <v>164948923.99000001</v>
      </c>
      <c r="P111" s="20">
        <v>56821456.849999994</v>
      </c>
      <c r="Q111" s="20">
        <v>260875533.49000001</v>
      </c>
      <c r="R111" s="20">
        <v>55295841.631055839</v>
      </c>
      <c r="S111" s="48">
        <v>266402875.80189374</v>
      </c>
      <c r="T111" s="48">
        <v>29658415.22548794</v>
      </c>
      <c r="U111" s="48"/>
      <c r="V111" s="48"/>
      <c r="W111" s="48"/>
      <c r="X111" s="48">
        <v>381129.63999999996</v>
      </c>
      <c r="Y111" s="48"/>
      <c r="Z111" s="48"/>
      <c r="AA111" s="48"/>
      <c r="AB111" s="48">
        <v>1162395.3400000001</v>
      </c>
      <c r="AC111" s="48"/>
      <c r="AD111" s="48"/>
      <c r="AE111" s="48"/>
      <c r="AF111" s="48"/>
      <c r="AG111" s="48"/>
      <c r="AH111" s="48"/>
      <c r="AI111" s="48"/>
      <c r="AJ111" s="48"/>
      <c r="AK111" s="48"/>
      <c r="AL111" s="48"/>
      <c r="AM111" s="48"/>
      <c r="AN111" s="48"/>
      <c r="AO111" s="48"/>
      <c r="AP111" s="48"/>
      <c r="AQ111" s="48"/>
      <c r="AR111" s="48"/>
      <c r="AS111" s="48"/>
      <c r="AT111" s="48"/>
      <c r="AU111" s="48"/>
      <c r="AV111" s="48"/>
      <c r="AW111" s="48"/>
      <c r="AX111" s="48"/>
      <c r="AY111" s="52"/>
      <c r="AZ111" s="52"/>
      <c r="BA111" s="58"/>
    </row>
    <row r="112" spans="2:53" s="24" customFormat="1" ht="12" customHeight="1" outlineLevel="2" x14ac:dyDescent="0.2">
      <c r="B112" s="21"/>
      <c r="C112" s="22"/>
      <c r="D112" s="25" t="s">
        <v>70</v>
      </c>
      <c r="E112" s="26">
        <v>0</v>
      </c>
      <c r="F112" s="26">
        <v>0</v>
      </c>
      <c r="G112" s="26">
        <v>0</v>
      </c>
      <c r="H112" s="26">
        <v>251366692.98487502</v>
      </c>
      <c r="I112" s="26">
        <v>0</v>
      </c>
      <c r="J112" s="26">
        <v>221756628.62818792</v>
      </c>
      <c r="K112" s="26">
        <v>0</v>
      </c>
      <c r="L112" s="26">
        <v>261414357.45374998</v>
      </c>
      <c r="M112" s="26">
        <v>0</v>
      </c>
      <c r="N112" s="26">
        <v>399495111.83536267</v>
      </c>
      <c r="O112" s="18"/>
      <c r="P112" s="20">
        <v>444535871.10999995</v>
      </c>
      <c r="Q112" s="20"/>
      <c r="R112" s="20">
        <v>942773681.42167783</v>
      </c>
      <c r="S112" s="48">
        <v>3542488560</v>
      </c>
      <c r="T112" s="48">
        <v>412540426.89999998</v>
      </c>
      <c r="U112" s="48"/>
      <c r="V112" s="48">
        <v>132193.51</v>
      </c>
      <c r="W112" s="48"/>
      <c r="X112" s="48"/>
      <c r="Y112" s="48"/>
      <c r="Z112" s="48"/>
      <c r="AA112" s="48"/>
      <c r="AB112" s="48"/>
      <c r="AC112" s="48"/>
      <c r="AD112" s="48"/>
      <c r="AE112" s="48"/>
      <c r="AF112" s="48"/>
      <c r="AG112" s="48"/>
      <c r="AH112" s="48"/>
      <c r="AI112" s="48"/>
      <c r="AJ112" s="48"/>
      <c r="AK112" s="48"/>
      <c r="AL112" s="48"/>
      <c r="AM112" s="48"/>
      <c r="AN112" s="48"/>
      <c r="AO112" s="48"/>
      <c r="AP112" s="48"/>
      <c r="AQ112" s="48"/>
      <c r="AR112" s="48"/>
      <c r="AS112" s="48"/>
      <c r="AT112" s="48"/>
      <c r="AU112" s="48"/>
      <c r="AV112" s="48"/>
      <c r="AW112" s="48"/>
      <c r="AX112" s="48"/>
      <c r="AY112" s="52"/>
      <c r="AZ112" s="52"/>
      <c r="BA112" s="58"/>
    </row>
    <row r="113" spans="2:53" s="24" customFormat="1" ht="12" customHeight="1" outlineLevel="2" x14ac:dyDescent="0.2">
      <c r="B113" s="21"/>
      <c r="C113" s="22"/>
      <c r="D113" s="25" t="s">
        <v>71</v>
      </c>
      <c r="E113" s="26"/>
      <c r="F113" s="26"/>
      <c r="G113" s="26">
        <v>0</v>
      </c>
      <c r="H113" s="26">
        <v>50494803.590000004</v>
      </c>
      <c r="I113" s="26">
        <v>0</v>
      </c>
      <c r="J113" s="26">
        <v>108626017.72352749</v>
      </c>
      <c r="K113" s="26">
        <v>0</v>
      </c>
      <c r="L113" s="26">
        <v>128046526.03</v>
      </c>
      <c r="M113" s="26">
        <v>0</v>
      </c>
      <c r="N113" s="26">
        <v>195774389.92737883</v>
      </c>
      <c r="O113" s="18"/>
      <c r="P113" s="20">
        <v>217786663.38</v>
      </c>
      <c r="Q113" s="20"/>
      <c r="R113" s="20">
        <v>176201395.68999997</v>
      </c>
      <c r="S113" s="48">
        <v>3471552000</v>
      </c>
      <c r="T113" s="48">
        <v>404279511.37</v>
      </c>
      <c r="U113" s="48"/>
      <c r="V113" s="48"/>
      <c r="W113" s="48"/>
      <c r="X113" s="48"/>
      <c r="Y113" s="48"/>
      <c r="Z113" s="48"/>
      <c r="AA113" s="48"/>
      <c r="AB113" s="48"/>
      <c r="AC113" s="48"/>
      <c r="AD113" s="48"/>
      <c r="AE113" s="48"/>
      <c r="AF113" s="48"/>
      <c r="AG113" s="48"/>
      <c r="AH113" s="48"/>
      <c r="AI113" s="48"/>
      <c r="AJ113" s="48"/>
      <c r="AK113" s="48"/>
      <c r="AL113" s="48"/>
      <c r="AM113" s="48"/>
      <c r="AN113" s="48"/>
      <c r="AO113" s="48"/>
      <c r="AP113" s="48"/>
      <c r="AQ113" s="48"/>
      <c r="AR113" s="48"/>
      <c r="AS113" s="48"/>
      <c r="AT113" s="48"/>
      <c r="AU113" s="48"/>
      <c r="AV113" s="48"/>
      <c r="AW113" s="48"/>
      <c r="AX113" s="48"/>
      <c r="AY113" s="52"/>
      <c r="AZ113" s="52"/>
      <c r="BA113" s="58"/>
    </row>
    <row r="114" spans="2:53" s="24" customFormat="1" ht="12" customHeight="1" outlineLevel="2" x14ac:dyDescent="0.2">
      <c r="B114" s="21"/>
      <c r="C114" s="22"/>
      <c r="D114" s="25" t="s">
        <v>103</v>
      </c>
      <c r="E114" s="26"/>
      <c r="F114" s="26"/>
      <c r="G114" s="26"/>
      <c r="H114" s="26"/>
      <c r="I114" s="26"/>
      <c r="J114" s="26"/>
      <c r="K114" s="26"/>
      <c r="L114" s="26"/>
      <c r="M114" s="26"/>
      <c r="N114" s="26"/>
      <c r="O114" s="18"/>
      <c r="P114" s="20"/>
      <c r="Q114" s="20"/>
      <c r="R114" s="20">
        <v>413155511.8262068</v>
      </c>
      <c r="S114" s="48">
        <v>0</v>
      </c>
      <c r="T114" s="48">
        <v>863676914.55500007</v>
      </c>
      <c r="U114" s="48">
        <v>0</v>
      </c>
      <c r="V114" s="48">
        <v>1605068915.5481033</v>
      </c>
      <c r="W114" s="48">
        <v>0</v>
      </c>
      <c r="X114" s="48">
        <v>2707521640.6331034</v>
      </c>
      <c r="Y114" s="48">
        <v>0</v>
      </c>
      <c r="Z114" s="48">
        <v>1787172180.1693101</v>
      </c>
      <c r="AA114" s="48">
        <v>0</v>
      </c>
      <c r="AB114" s="48">
        <v>4185210935.3232822</v>
      </c>
      <c r="AC114" s="48">
        <v>0</v>
      </c>
      <c r="AD114" s="48">
        <v>0</v>
      </c>
      <c r="AE114" s="48">
        <v>0</v>
      </c>
      <c r="AF114" s="48">
        <v>0</v>
      </c>
      <c r="AG114" s="48">
        <v>0</v>
      </c>
      <c r="AH114" s="48">
        <v>0</v>
      </c>
      <c r="AI114" s="48">
        <v>0</v>
      </c>
      <c r="AJ114" s="48">
        <v>0</v>
      </c>
      <c r="AK114" s="48">
        <v>0</v>
      </c>
      <c r="AL114" s="48">
        <v>0</v>
      </c>
      <c r="AM114" s="48">
        <v>0</v>
      </c>
      <c r="AN114" s="48">
        <v>0</v>
      </c>
      <c r="AO114" s="48">
        <v>0</v>
      </c>
      <c r="AP114" s="48">
        <v>0</v>
      </c>
      <c r="AQ114" s="48">
        <v>0</v>
      </c>
      <c r="AR114" s="48">
        <v>0</v>
      </c>
      <c r="AS114" s="48">
        <v>2196147438.6000004</v>
      </c>
      <c r="AT114" s="48">
        <v>0</v>
      </c>
      <c r="AU114" s="48">
        <v>0</v>
      </c>
      <c r="AV114" s="48">
        <v>0</v>
      </c>
      <c r="AW114" s="48">
        <v>0</v>
      </c>
      <c r="AX114" s="48">
        <v>2196147438.6045418</v>
      </c>
      <c r="AY114" s="52"/>
      <c r="AZ114" s="52"/>
      <c r="BA114" s="58"/>
    </row>
    <row r="115" spans="2:53" s="24" customFormat="1" ht="12" customHeight="1" outlineLevel="2" x14ac:dyDescent="0.2">
      <c r="B115" s="21"/>
      <c r="C115" s="22"/>
      <c r="D115" s="25" t="s">
        <v>104</v>
      </c>
      <c r="E115" s="26"/>
      <c r="F115" s="26"/>
      <c r="G115" s="26"/>
      <c r="H115" s="26"/>
      <c r="I115" s="26"/>
      <c r="J115" s="26"/>
      <c r="K115" s="26"/>
      <c r="L115" s="26"/>
      <c r="M115" s="26"/>
      <c r="N115" s="26"/>
      <c r="O115" s="18"/>
      <c r="P115" s="20"/>
      <c r="Q115" s="20"/>
      <c r="R115" s="20"/>
      <c r="S115" s="48">
        <v>0</v>
      </c>
      <c r="T115" s="48">
        <v>329503687.19999999</v>
      </c>
      <c r="U115" s="48">
        <v>0</v>
      </c>
      <c r="V115" s="48">
        <v>966431681.97000003</v>
      </c>
      <c r="W115" s="48">
        <v>0</v>
      </c>
      <c r="X115" s="48">
        <v>1787855225.9200001</v>
      </c>
      <c r="Y115" s="48">
        <v>0</v>
      </c>
      <c r="Z115" s="48">
        <v>2590216157.9700003</v>
      </c>
      <c r="AA115" s="48">
        <v>0</v>
      </c>
      <c r="AB115" s="48">
        <v>2586507784.46</v>
      </c>
      <c r="AC115" s="48">
        <v>0</v>
      </c>
      <c r="AD115" s="48">
        <v>0</v>
      </c>
      <c r="AE115" s="48">
        <v>0</v>
      </c>
      <c r="AF115" s="48">
        <v>0</v>
      </c>
      <c r="AG115" s="48">
        <v>0</v>
      </c>
      <c r="AH115" s="48">
        <v>0</v>
      </c>
      <c r="AI115" s="48">
        <v>0</v>
      </c>
      <c r="AJ115" s="48">
        <v>0</v>
      </c>
      <c r="AK115" s="48">
        <v>0</v>
      </c>
      <c r="AL115" s="48">
        <v>0</v>
      </c>
      <c r="AM115" s="48">
        <v>0</v>
      </c>
      <c r="AN115" s="48">
        <v>0</v>
      </c>
      <c r="AO115" s="48">
        <v>0</v>
      </c>
      <c r="AP115" s="48">
        <v>0</v>
      </c>
      <c r="AQ115" s="48">
        <v>0</v>
      </c>
      <c r="AR115" s="48">
        <v>1550950513.3199999</v>
      </c>
      <c r="AS115" s="48">
        <v>0</v>
      </c>
      <c r="AT115" s="48">
        <v>0</v>
      </c>
      <c r="AU115" s="48">
        <v>0</v>
      </c>
      <c r="AV115" s="48">
        <v>0</v>
      </c>
      <c r="AW115" s="48">
        <v>0</v>
      </c>
      <c r="AX115" s="48">
        <v>1550950513.3199999</v>
      </c>
      <c r="AY115" s="52"/>
      <c r="AZ115" s="52"/>
      <c r="BA115" s="58"/>
    </row>
    <row r="116" spans="2:53" s="24" customFormat="1" ht="12" customHeight="1" outlineLevel="2" x14ac:dyDescent="0.2">
      <c r="B116" s="21"/>
      <c r="C116" s="22"/>
      <c r="D116" s="25" t="s">
        <v>105</v>
      </c>
      <c r="E116" s="26"/>
      <c r="F116" s="26"/>
      <c r="G116" s="26"/>
      <c r="H116" s="26"/>
      <c r="I116" s="26"/>
      <c r="J116" s="26"/>
      <c r="K116" s="26"/>
      <c r="L116" s="26"/>
      <c r="M116" s="26"/>
      <c r="N116" s="26"/>
      <c r="O116" s="18"/>
      <c r="P116" s="20"/>
      <c r="Q116" s="20"/>
      <c r="R116" s="20"/>
      <c r="S116" s="48">
        <v>0</v>
      </c>
      <c r="T116" s="48">
        <v>687690</v>
      </c>
      <c r="U116" s="48">
        <v>0</v>
      </c>
      <c r="V116" s="48">
        <v>800812891.72000003</v>
      </c>
      <c r="W116" s="48">
        <v>0</v>
      </c>
      <c r="X116" s="48">
        <v>1291375658.26</v>
      </c>
      <c r="Y116" s="48">
        <v>0</v>
      </c>
      <c r="Z116" s="48">
        <v>2126113088.8199999</v>
      </c>
      <c r="AA116" s="48">
        <v>0</v>
      </c>
      <c r="AB116" s="48">
        <v>1463319428.1200001</v>
      </c>
      <c r="AC116" s="48">
        <v>0</v>
      </c>
      <c r="AD116" s="48">
        <v>0</v>
      </c>
      <c r="AE116" s="48">
        <v>0</v>
      </c>
      <c r="AF116" s="48">
        <v>0</v>
      </c>
      <c r="AG116" s="48">
        <v>0</v>
      </c>
      <c r="AH116" s="48">
        <v>0</v>
      </c>
      <c r="AI116" s="48">
        <v>0</v>
      </c>
      <c r="AJ116" s="48">
        <v>0</v>
      </c>
      <c r="AK116" s="48">
        <v>0</v>
      </c>
      <c r="AL116" s="48">
        <v>0</v>
      </c>
      <c r="AM116" s="48">
        <v>0</v>
      </c>
      <c r="AN116" s="48">
        <v>1198242382.6800001</v>
      </c>
      <c r="AO116" s="48">
        <v>0</v>
      </c>
      <c r="AP116" s="48">
        <v>0</v>
      </c>
      <c r="AQ116" s="48">
        <v>0</v>
      </c>
      <c r="AR116" s="48">
        <v>0</v>
      </c>
      <c r="AS116" s="48">
        <v>0</v>
      </c>
      <c r="AT116" s="48">
        <v>1497413699.0400002</v>
      </c>
      <c r="AU116" s="48">
        <v>0</v>
      </c>
      <c r="AV116" s="48">
        <v>0</v>
      </c>
      <c r="AW116" s="48">
        <v>0</v>
      </c>
      <c r="AX116" s="48">
        <v>2695656081.7200003</v>
      </c>
      <c r="AY116" s="52"/>
      <c r="AZ116" s="52"/>
      <c r="BA116" s="58"/>
    </row>
    <row r="117" spans="2:53" s="24" customFormat="1" ht="12" customHeight="1" outlineLevel="2" x14ac:dyDescent="0.2">
      <c r="B117" s="21"/>
      <c r="C117" s="22"/>
      <c r="D117" s="25" t="s">
        <v>82</v>
      </c>
      <c r="E117" s="26"/>
      <c r="F117" s="26"/>
      <c r="G117" s="26"/>
      <c r="H117" s="26"/>
      <c r="I117" s="26"/>
      <c r="J117" s="26"/>
      <c r="K117" s="26"/>
      <c r="L117" s="26"/>
      <c r="M117" s="26"/>
      <c r="N117" s="26"/>
      <c r="O117" s="18"/>
      <c r="P117" s="20"/>
      <c r="Q117" s="20"/>
      <c r="R117" s="20"/>
      <c r="S117" s="48">
        <v>0</v>
      </c>
      <c r="T117" s="48">
        <v>271287508.13999999</v>
      </c>
      <c r="U117" s="48">
        <v>0</v>
      </c>
      <c r="V117" s="48">
        <v>734090998.13</v>
      </c>
      <c r="W117" s="48">
        <v>1717338281.25</v>
      </c>
      <c r="X117" s="48">
        <v>930935684.61999989</v>
      </c>
      <c r="Y117" s="48">
        <v>2594137500</v>
      </c>
      <c r="Z117" s="48">
        <v>1224826952.8999999</v>
      </c>
      <c r="AA117" s="48">
        <v>3528843750</v>
      </c>
      <c r="AB117" s="48">
        <v>1418169419.0149999</v>
      </c>
      <c r="AC117" s="48">
        <v>981656250</v>
      </c>
      <c r="AD117" s="48">
        <v>0</v>
      </c>
      <c r="AE117" s="48">
        <v>0</v>
      </c>
      <c r="AF117" s="48">
        <v>1076906250</v>
      </c>
      <c r="AG117" s="48">
        <v>0</v>
      </c>
      <c r="AH117" s="48">
        <v>0</v>
      </c>
      <c r="AI117" s="48">
        <v>1224843750</v>
      </c>
      <c r="AJ117" s="48">
        <v>0</v>
      </c>
      <c r="AK117" s="48">
        <v>0</v>
      </c>
      <c r="AL117" s="48">
        <v>1457156250</v>
      </c>
      <c r="AM117" s="48">
        <v>4740562500</v>
      </c>
      <c r="AN117" s="48">
        <v>350873730.30250001</v>
      </c>
      <c r="AO117" s="48">
        <v>616433.85</v>
      </c>
      <c r="AP117" s="48">
        <v>628560.05000000005</v>
      </c>
      <c r="AQ117" s="48">
        <v>365113523.4472</v>
      </c>
      <c r="AR117" s="48">
        <v>672508.23</v>
      </c>
      <c r="AS117" s="48">
        <v>881927.32</v>
      </c>
      <c r="AT117" s="48">
        <v>393342975.097</v>
      </c>
      <c r="AU117" s="48">
        <v>770113.56</v>
      </c>
      <c r="AV117" s="48">
        <v>910461.59</v>
      </c>
      <c r="AW117" s="48">
        <v>442113093.65170002</v>
      </c>
      <c r="AX117" s="48">
        <v>1555923327.0999999</v>
      </c>
      <c r="AY117" s="52"/>
      <c r="AZ117" s="52"/>
      <c r="BA117" s="58"/>
    </row>
    <row r="118" spans="2:53" s="24" customFormat="1" ht="12" customHeight="1" outlineLevel="2" x14ac:dyDescent="0.2">
      <c r="B118" s="21"/>
      <c r="C118" s="22"/>
      <c r="D118" s="25" t="s">
        <v>72</v>
      </c>
      <c r="E118" s="26"/>
      <c r="F118" s="26"/>
      <c r="G118" s="26"/>
      <c r="H118" s="26"/>
      <c r="I118" s="26">
        <v>0</v>
      </c>
      <c r="J118" s="26">
        <v>938864.72</v>
      </c>
      <c r="K118" s="26">
        <v>570227500</v>
      </c>
      <c r="L118" s="26">
        <v>53317678.422570571</v>
      </c>
      <c r="M118" s="26">
        <v>0</v>
      </c>
      <c r="N118" s="26"/>
      <c r="O118" s="18"/>
      <c r="P118" s="18"/>
      <c r="Q118" s="18"/>
      <c r="R118" s="18"/>
      <c r="S118" s="47"/>
      <c r="T118" s="47"/>
      <c r="U118" s="47"/>
      <c r="V118" s="47"/>
      <c r="W118" s="47"/>
      <c r="X118" s="47"/>
      <c r="Y118" s="47"/>
      <c r="Z118" s="47"/>
      <c r="AA118" s="47"/>
      <c r="AB118" s="47"/>
      <c r="AC118" s="47"/>
      <c r="AD118" s="47"/>
      <c r="AE118" s="47"/>
      <c r="AF118" s="47"/>
      <c r="AG118" s="47"/>
      <c r="AH118" s="47"/>
      <c r="AI118" s="47"/>
      <c r="AJ118" s="47"/>
      <c r="AK118" s="47"/>
      <c r="AL118" s="47"/>
      <c r="AM118" s="47"/>
      <c r="AN118" s="47"/>
      <c r="AO118" s="47"/>
      <c r="AP118" s="47"/>
      <c r="AQ118" s="47"/>
      <c r="AR118" s="47"/>
      <c r="AS118" s="47"/>
      <c r="AT118" s="47"/>
      <c r="AU118" s="47"/>
      <c r="AV118" s="47"/>
      <c r="AW118" s="47"/>
      <c r="AX118" s="47"/>
      <c r="AY118" s="52"/>
      <c r="AZ118" s="52"/>
      <c r="BA118" s="58"/>
    </row>
    <row r="119" spans="2:53" s="24" customFormat="1" ht="12" customHeight="1" outlineLevel="2" x14ac:dyDescent="0.2">
      <c r="B119" s="21"/>
      <c r="C119" s="22"/>
      <c r="D119" s="25" t="s">
        <v>73</v>
      </c>
      <c r="E119" s="26"/>
      <c r="F119" s="26"/>
      <c r="G119" s="26"/>
      <c r="H119" s="26"/>
      <c r="I119" s="26">
        <v>0</v>
      </c>
      <c r="J119" s="26">
        <v>0</v>
      </c>
      <c r="K119" s="26">
        <v>563220000</v>
      </c>
      <c r="L119" s="26">
        <v>49472544.159999996</v>
      </c>
      <c r="M119" s="26"/>
      <c r="N119" s="26"/>
      <c r="O119" s="18"/>
      <c r="P119" s="18"/>
      <c r="Q119" s="18"/>
      <c r="R119" s="18"/>
      <c r="S119" s="47"/>
      <c r="T119" s="47"/>
      <c r="U119" s="47"/>
      <c r="V119" s="47"/>
      <c r="W119" s="47"/>
      <c r="X119" s="47"/>
      <c r="Y119" s="47"/>
      <c r="Z119" s="47"/>
      <c r="AA119" s="47"/>
      <c r="AB119" s="47"/>
      <c r="AC119" s="47"/>
      <c r="AD119" s="47"/>
      <c r="AE119" s="47"/>
      <c r="AF119" s="47"/>
      <c r="AG119" s="47"/>
      <c r="AH119" s="47"/>
      <c r="AI119" s="47"/>
      <c r="AJ119" s="47"/>
      <c r="AK119" s="47"/>
      <c r="AL119" s="47"/>
      <c r="AM119" s="47"/>
      <c r="AN119" s="47"/>
      <c r="AO119" s="47"/>
      <c r="AP119" s="47"/>
      <c r="AQ119" s="47"/>
      <c r="AR119" s="47"/>
      <c r="AS119" s="47"/>
      <c r="AT119" s="47"/>
      <c r="AU119" s="47"/>
      <c r="AV119" s="47"/>
      <c r="AW119" s="47"/>
      <c r="AX119" s="47"/>
      <c r="AY119" s="52"/>
      <c r="AZ119" s="52"/>
      <c r="BA119" s="58"/>
    </row>
    <row r="120" spans="2:53" s="24" customFormat="1" ht="12" customHeight="1" outlineLevel="2" x14ac:dyDescent="0.2">
      <c r="B120" s="21"/>
      <c r="C120" s="22"/>
      <c r="D120" s="25"/>
      <c r="E120" s="26"/>
      <c r="F120" s="26"/>
      <c r="G120" s="26"/>
      <c r="H120" s="26"/>
      <c r="I120" s="26"/>
      <c r="J120" s="26"/>
      <c r="K120" s="26"/>
      <c r="L120" s="26"/>
      <c r="M120" s="26"/>
      <c r="N120" s="26"/>
      <c r="O120" s="18"/>
      <c r="P120" s="18"/>
      <c r="Q120" s="18"/>
      <c r="R120" s="18"/>
      <c r="S120" s="47"/>
      <c r="T120" s="47"/>
      <c r="U120" s="47"/>
      <c r="V120" s="47"/>
      <c r="W120" s="47"/>
      <c r="X120" s="47"/>
      <c r="Y120" s="47"/>
      <c r="Z120" s="47"/>
      <c r="AA120" s="47"/>
      <c r="AB120" s="47"/>
      <c r="AC120" s="47"/>
      <c r="AD120" s="47"/>
      <c r="AE120" s="47"/>
      <c r="AF120" s="47"/>
      <c r="AG120" s="47"/>
      <c r="AH120" s="47"/>
      <c r="AI120" s="47"/>
      <c r="AJ120" s="47"/>
      <c r="AK120" s="47"/>
      <c r="AL120" s="47"/>
      <c r="AM120" s="47"/>
      <c r="AN120" s="47"/>
      <c r="AO120" s="47"/>
      <c r="AP120" s="47"/>
      <c r="AQ120" s="47"/>
      <c r="AR120" s="47"/>
      <c r="AS120" s="47"/>
      <c r="AT120" s="47"/>
      <c r="AU120" s="47"/>
      <c r="AV120" s="47"/>
      <c r="AW120" s="47"/>
      <c r="AX120" s="47"/>
      <c r="AY120" s="52"/>
      <c r="AZ120" s="52"/>
      <c r="BA120" s="58"/>
    </row>
    <row r="121" spans="2:53" s="24" customFormat="1" ht="12" customHeight="1" outlineLevel="2" x14ac:dyDescent="0.2">
      <c r="B121" s="21"/>
      <c r="C121" s="22" t="s">
        <v>55</v>
      </c>
      <c r="D121" s="25"/>
      <c r="E121" s="17">
        <f t="shared" ref="E121:G121" si="16">+SUM(E122:E124)</f>
        <v>0</v>
      </c>
      <c r="F121" s="17">
        <f t="shared" si="16"/>
        <v>0</v>
      </c>
      <c r="G121" s="17">
        <f t="shared" si="16"/>
        <v>10580659.405923652</v>
      </c>
      <c r="H121" s="17">
        <f t="shared" ref="H121:N121" si="17">+SUM(H122:H124)</f>
        <v>8480338.2692728303</v>
      </c>
      <c r="I121" s="17">
        <f t="shared" si="17"/>
        <v>12357437.652815418</v>
      </c>
      <c r="J121" s="17">
        <f t="shared" si="17"/>
        <v>7893471.4164993661</v>
      </c>
      <c r="K121" s="17">
        <f t="shared" si="17"/>
        <v>16437879.376418423</v>
      </c>
      <c r="L121" s="17">
        <f t="shared" si="17"/>
        <v>9042525.5600000005</v>
      </c>
      <c r="M121" s="17">
        <f>+SUM(M122:M124)</f>
        <v>26875715.34</v>
      </c>
      <c r="N121" s="17">
        <f t="shared" si="17"/>
        <v>10659686.408000002</v>
      </c>
      <c r="O121" s="18">
        <f t="shared" ref="O121:R121" si="18">+SUM(O122:O124)</f>
        <v>29873525.919999994</v>
      </c>
      <c r="P121" s="18">
        <f t="shared" si="18"/>
        <v>8273889.9040000001</v>
      </c>
      <c r="Q121" s="18">
        <f t="shared" si="18"/>
        <v>57801843.160000004</v>
      </c>
      <c r="R121" s="18">
        <f t="shared" si="18"/>
        <v>7954992.2139999811</v>
      </c>
      <c r="S121" s="47">
        <v>47592873.890000001</v>
      </c>
      <c r="T121" s="47">
        <v>5129340.021799989</v>
      </c>
      <c r="U121" s="47">
        <v>63005497.389999993</v>
      </c>
      <c r="V121" s="47">
        <v>14013330.630619997</v>
      </c>
      <c r="W121" s="47">
        <v>98985359.180000007</v>
      </c>
      <c r="X121" s="47">
        <v>20830412.57</v>
      </c>
      <c r="Y121" s="47">
        <v>65668590.790000007</v>
      </c>
      <c r="Z121" s="47">
        <v>13262310.120000001</v>
      </c>
      <c r="AA121" s="47">
        <v>0</v>
      </c>
      <c r="AB121" s="47">
        <v>0</v>
      </c>
      <c r="AC121" s="47">
        <v>0</v>
      </c>
      <c r="AD121" s="47">
        <v>0</v>
      </c>
      <c r="AE121" s="47">
        <v>0</v>
      </c>
      <c r="AF121" s="47">
        <v>0</v>
      </c>
      <c r="AG121" s="47">
        <v>0</v>
      </c>
      <c r="AH121" s="47">
        <v>0</v>
      </c>
      <c r="AI121" s="47">
        <v>0</v>
      </c>
      <c r="AJ121" s="47">
        <v>0</v>
      </c>
      <c r="AK121" s="47">
        <v>0</v>
      </c>
      <c r="AL121" s="47">
        <v>0</v>
      </c>
      <c r="AM121" s="47">
        <v>0</v>
      </c>
      <c r="AN121" s="47">
        <v>0</v>
      </c>
      <c r="AO121" s="47">
        <v>0</v>
      </c>
      <c r="AP121" s="47">
        <v>0</v>
      </c>
      <c r="AQ121" s="47">
        <v>0</v>
      </c>
      <c r="AR121" s="47">
        <v>0</v>
      </c>
      <c r="AS121" s="47">
        <v>0</v>
      </c>
      <c r="AT121" s="47">
        <v>0</v>
      </c>
      <c r="AU121" s="47">
        <v>0</v>
      </c>
      <c r="AV121" s="47">
        <v>0</v>
      </c>
      <c r="AW121" s="47">
        <v>0</v>
      </c>
      <c r="AX121" s="47">
        <v>0</v>
      </c>
      <c r="AY121" s="52"/>
      <c r="AZ121" s="52"/>
      <c r="BA121" s="58"/>
    </row>
    <row r="122" spans="2:53" s="24" customFormat="1" ht="12" customHeight="1" outlineLevel="2" x14ac:dyDescent="0.2">
      <c r="B122" s="21"/>
      <c r="C122" s="22"/>
      <c r="D122" s="25" t="s">
        <v>74</v>
      </c>
      <c r="E122" s="26">
        <v>0</v>
      </c>
      <c r="F122" s="26">
        <v>0</v>
      </c>
      <c r="G122" s="26">
        <v>9279470.8487098068</v>
      </c>
      <c r="H122" s="26">
        <v>7400207.85857426</v>
      </c>
      <c r="I122" s="26">
        <v>11269978.18</v>
      </c>
      <c r="J122" s="26">
        <v>7024772.4331999999</v>
      </c>
      <c r="K122" s="26">
        <v>14991420.116434671</v>
      </c>
      <c r="L122" s="26">
        <v>7184124.3799999999</v>
      </c>
      <c r="M122" s="26">
        <v>24510896.869999997</v>
      </c>
      <c r="N122" s="26">
        <v>7842764.2880000016</v>
      </c>
      <c r="O122" s="20">
        <v>27245060.789999995</v>
      </c>
      <c r="P122" s="20">
        <v>6257688.2439999999</v>
      </c>
      <c r="Q122" s="20">
        <v>52716300.790000007</v>
      </c>
      <c r="R122" s="20">
        <v>7027532.9179999866</v>
      </c>
      <c r="S122" s="48">
        <v>30063447</v>
      </c>
      <c r="T122" s="48">
        <v>1300612.1139999889</v>
      </c>
      <c r="U122" s="48"/>
      <c r="V122" s="48"/>
      <c r="W122" s="48"/>
      <c r="X122" s="48"/>
      <c r="Y122" s="48"/>
      <c r="Z122" s="48"/>
      <c r="AA122" s="48"/>
      <c r="AB122" s="48"/>
      <c r="AC122" s="48"/>
      <c r="AD122" s="48"/>
      <c r="AE122" s="48"/>
      <c r="AF122" s="48"/>
      <c r="AG122" s="48"/>
      <c r="AH122" s="48"/>
      <c r="AI122" s="48"/>
      <c r="AJ122" s="48"/>
      <c r="AK122" s="48"/>
      <c r="AL122" s="48"/>
      <c r="AM122" s="48"/>
      <c r="AN122" s="48"/>
      <c r="AO122" s="48"/>
      <c r="AP122" s="48"/>
      <c r="AQ122" s="48"/>
      <c r="AR122" s="48"/>
      <c r="AS122" s="48"/>
      <c r="AT122" s="48"/>
      <c r="AU122" s="48"/>
      <c r="AV122" s="48"/>
      <c r="AW122" s="48"/>
      <c r="AX122" s="48"/>
      <c r="AY122" s="52"/>
      <c r="AZ122" s="52"/>
      <c r="BA122" s="58"/>
    </row>
    <row r="123" spans="2:53" s="13" customFormat="1" ht="12.75" customHeight="1" x14ac:dyDescent="0.2">
      <c r="B123" s="21"/>
      <c r="C123" s="22"/>
      <c r="D123" s="25" t="s">
        <v>75</v>
      </c>
      <c r="E123" s="26">
        <v>0</v>
      </c>
      <c r="F123" s="26">
        <v>0</v>
      </c>
      <c r="G123" s="26">
        <v>932052.46756480832</v>
      </c>
      <c r="H123" s="26">
        <v>775555.56034760247</v>
      </c>
      <c r="I123" s="26">
        <v>779013.04281541868</v>
      </c>
      <c r="J123" s="26">
        <v>565596.69703892583</v>
      </c>
      <c r="K123" s="26">
        <v>1036246.1277222385</v>
      </c>
      <c r="L123" s="26">
        <v>1331576.52</v>
      </c>
      <c r="M123" s="26">
        <v>1694257.28</v>
      </c>
      <c r="N123" s="26">
        <v>1546261.2</v>
      </c>
      <c r="O123" s="20">
        <v>1883249.8</v>
      </c>
      <c r="P123" s="20">
        <v>1431396.3</v>
      </c>
      <c r="Q123" s="20">
        <v>3643913.36</v>
      </c>
      <c r="R123" s="20">
        <v>685595.59600000002</v>
      </c>
      <c r="S123" s="48">
        <v>2078083.17</v>
      </c>
      <c r="T123" s="48">
        <v>119026.90360000005</v>
      </c>
      <c r="U123" s="48"/>
      <c r="V123" s="48"/>
      <c r="W123" s="48"/>
      <c r="X123" s="48"/>
      <c r="Y123" s="48"/>
      <c r="Z123" s="48"/>
      <c r="AA123" s="48"/>
      <c r="AB123" s="48"/>
      <c r="AC123" s="48"/>
      <c r="AD123" s="48"/>
      <c r="AE123" s="48"/>
      <c r="AF123" s="48"/>
      <c r="AG123" s="48"/>
      <c r="AH123" s="48"/>
      <c r="AI123" s="48"/>
      <c r="AJ123" s="48"/>
      <c r="AK123" s="48"/>
      <c r="AL123" s="48"/>
      <c r="AM123" s="48"/>
      <c r="AN123" s="48"/>
      <c r="AO123" s="48"/>
      <c r="AP123" s="48"/>
      <c r="AQ123" s="48"/>
      <c r="AR123" s="48"/>
      <c r="AS123" s="48"/>
      <c r="AT123" s="48"/>
      <c r="AU123" s="48"/>
      <c r="AV123" s="48"/>
      <c r="AW123" s="48"/>
      <c r="AX123" s="48"/>
      <c r="AY123" s="52"/>
      <c r="AZ123" s="52"/>
      <c r="BA123" s="58"/>
    </row>
    <row r="124" spans="2:53" s="13" customFormat="1" ht="12.75" customHeight="1" x14ac:dyDescent="0.2">
      <c r="B124" s="27"/>
      <c r="C124" s="22"/>
      <c r="D124" s="25" t="s">
        <v>76</v>
      </c>
      <c r="E124" s="20">
        <v>0</v>
      </c>
      <c r="F124" s="20">
        <v>0</v>
      </c>
      <c r="G124" s="26">
        <v>369136.08964903618</v>
      </c>
      <c r="H124" s="26">
        <v>304574.85035096772</v>
      </c>
      <c r="I124" s="26">
        <v>308446.43</v>
      </c>
      <c r="J124" s="26">
        <v>303102.28626044031</v>
      </c>
      <c r="K124" s="26">
        <v>410213.13226151292</v>
      </c>
      <c r="L124" s="26">
        <v>526824.66</v>
      </c>
      <c r="M124" s="26">
        <v>670561.18999999994</v>
      </c>
      <c r="N124" s="26">
        <v>1270660.92</v>
      </c>
      <c r="O124" s="20">
        <v>745215.33</v>
      </c>
      <c r="P124" s="20">
        <v>584805.36</v>
      </c>
      <c r="Q124" s="20">
        <v>1441629.0100000002</v>
      </c>
      <c r="R124" s="20">
        <v>241863.69999999425</v>
      </c>
      <c r="S124" s="48">
        <v>822019.61</v>
      </c>
      <c r="T124" s="48">
        <v>22980.43</v>
      </c>
      <c r="U124" s="48"/>
      <c r="V124" s="48"/>
      <c r="W124" s="48"/>
      <c r="X124" s="48"/>
      <c r="Y124" s="48"/>
      <c r="Z124" s="48"/>
      <c r="AA124" s="48"/>
      <c r="AB124" s="48"/>
      <c r="AC124" s="48"/>
      <c r="AD124" s="48"/>
      <c r="AE124" s="48"/>
      <c r="AF124" s="48"/>
      <c r="AG124" s="48"/>
      <c r="AH124" s="48"/>
      <c r="AI124" s="48"/>
      <c r="AJ124" s="48"/>
      <c r="AK124" s="48"/>
      <c r="AL124" s="48"/>
      <c r="AM124" s="48"/>
      <c r="AN124" s="48"/>
      <c r="AO124" s="48"/>
      <c r="AP124" s="48"/>
      <c r="AQ124" s="48"/>
      <c r="AR124" s="48"/>
      <c r="AS124" s="48"/>
      <c r="AT124" s="48"/>
      <c r="AU124" s="48"/>
      <c r="AV124" s="48"/>
      <c r="AW124" s="48"/>
      <c r="AX124" s="48"/>
      <c r="AY124" s="52"/>
      <c r="AZ124" s="52"/>
      <c r="BA124" s="58"/>
    </row>
    <row r="125" spans="2:53" s="13" customFormat="1" ht="12.75" customHeight="1" x14ac:dyDescent="0.2">
      <c r="B125" s="27"/>
      <c r="C125" s="22"/>
      <c r="D125" s="25" t="s">
        <v>85</v>
      </c>
      <c r="E125" s="20"/>
      <c r="F125" s="20"/>
      <c r="G125" s="26"/>
      <c r="H125" s="26"/>
      <c r="I125" s="26"/>
      <c r="J125" s="26"/>
      <c r="K125" s="26"/>
      <c r="L125" s="26"/>
      <c r="M125" s="26"/>
      <c r="N125" s="26"/>
      <c r="O125" s="20"/>
      <c r="P125" s="20"/>
      <c r="Q125" s="20"/>
      <c r="R125" s="20"/>
      <c r="S125" s="48">
        <v>14629324.109999999</v>
      </c>
      <c r="T125" s="48">
        <v>3686720.5742000001</v>
      </c>
      <c r="U125" s="48">
        <v>63005497.389999993</v>
      </c>
      <c r="V125" s="48">
        <v>14013330.630619997</v>
      </c>
      <c r="W125" s="48">
        <v>98985359.180000007</v>
      </c>
      <c r="X125" s="48">
        <v>20830412.57</v>
      </c>
      <c r="Y125" s="48">
        <v>65668590.790000007</v>
      </c>
      <c r="Z125" s="48">
        <v>13262310.120000001</v>
      </c>
      <c r="AA125" s="48"/>
      <c r="AB125" s="48"/>
      <c r="AC125" s="48"/>
      <c r="AD125" s="48"/>
      <c r="AE125" s="48"/>
      <c r="AF125" s="48"/>
      <c r="AG125" s="48"/>
      <c r="AH125" s="48"/>
      <c r="AI125" s="48"/>
      <c r="AJ125" s="48"/>
      <c r="AK125" s="48"/>
      <c r="AL125" s="48"/>
      <c r="AM125" s="48"/>
      <c r="AN125" s="48"/>
      <c r="AO125" s="48"/>
      <c r="AP125" s="48"/>
      <c r="AQ125" s="48"/>
      <c r="AR125" s="48"/>
      <c r="AS125" s="48"/>
      <c r="AT125" s="48"/>
      <c r="AU125" s="48"/>
      <c r="AV125" s="48"/>
      <c r="AW125" s="48"/>
      <c r="AX125" s="48"/>
      <c r="AY125" s="52"/>
      <c r="AZ125" s="52"/>
      <c r="BA125" s="58"/>
    </row>
    <row r="126" spans="2:53" s="13" customFormat="1" ht="12" customHeight="1" x14ac:dyDescent="0.2">
      <c r="B126" s="27"/>
      <c r="C126" s="22"/>
      <c r="D126" s="25"/>
      <c r="E126" s="20"/>
      <c r="F126" s="20"/>
      <c r="G126" s="20"/>
      <c r="H126" s="20"/>
      <c r="I126" s="20"/>
      <c r="J126" s="20"/>
      <c r="K126" s="36"/>
      <c r="L126" s="36"/>
      <c r="M126" s="36"/>
      <c r="N126" s="36"/>
      <c r="O126" s="20"/>
      <c r="P126" s="20"/>
      <c r="Q126" s="20"/>
      <c r="R126" s="20"/>
      <c r="S126" s="48"/>
      <c r="T126" s="48"/>
      <c r="U126" s="48"/>
      <c r="V126" s="48"/>
      <c r="W126" s="48"/>
      <c r="X126" s="48"/>
      <c r="Y126" s="48"/>
      <c r="Z126" s="48"/>
      <c r="AA126" s="48"/>
      <c r="AB126" s="48"/>
      <c r="AC126" s="48"/>
      <c r="AD126" s="48"/>
      <c r="AE126" s="48"/>
      <c r="AF126" s="48"/>
      <c r="AG126" s="48"/>
      <c r="AH126" s="48"/>
      <c r="AI126" s="48"/>
      <c r="AJ126" s="48"/>
      <c r="AK126" s="48"/>
      <c r="AL126" s="48"/>
      <c r="AM126" s="48"/>
      <c r="AN126" s="48"/>
      <c r="AO126" s="48"/>
      <c r="AP126" s="48"/>
      <c r="AQ126" s="48"/>
      <c r="AR126" s="48"/>
      <c r="AS126" s="48"/>
      <c r="AT126" s="48"/>
      <c r="AU126" s="48"/>
      <c r="AV126" s="48"/>
      <c r="AW126" s="48"/>
      <c r="AX126" s="48"/>
      <c r="AY126" s="52"/>
      <c r="AZ126" s="52"/>
      <c r="BA126" s="58"/>
    </row>
    <row r="127" spans="2:53" s="24" customFormat="1" ht="12" customHeight="1" x14ac:dyDescent="0.2">
      <c r="B127" s="28" t="s">
        <v>54</v>
      </c>
      <c r="C127" s="15"/>
      <c r="D127" s="16"/>
      <c r="E127" s="17">
        <f t="shared" ref="E127:AX127" si="19">+E58+E9</f>
        <v>995123556.32584357</v>
      </c>
      <c r="F127" s="18">
        <f t="shared" si="19"/>
        <v>280027065.95339358</v>
      </c>
      <c r="G127" s="17">
        <f t="shared" si="19"/>
        <v>414254401.49382007</v>
      </c>
      <c r="H127" s="18">
        <f t="shared" si="19"/>
        <v>470478501.35209787</v>
      </c>
      <c r="I127" s="17">
        <f t="shared" si="19"/>
        <v>494177864.54048312</v>
      </c>
      <c r="J127" s="18">
        <f t="shared" si="19"/>
        <v>498833626.47063822</v>
      </c>
      <c r="K127" s="18">
        <f t="shared" si="19"/>
        <v>1696965727.634438</v>
      </c>
      <c r="L127" s="18">
        <f t="shared" si="19"/>
        <v>663357306.43196821</v>
      </c>
      <c r="M127" s="18">
        <f t="shared" si="19"/>
        <v>1123470917.6203055</v>
      </c>
      <c r="N127" s="18">
        <f t="shared" si="19"/>
        <v>1133843605.6003501</v>
      </c>
      <c r="O127" s="18">
        <f t="shared" si="19"/>
        <v>1194062155.7311511</v>
      </c>
      <c r="P127" s="18">
        <f t="shared" si="19"/>
        <v>1189516820.2940626</v>
      </c>
      <c r="Q127" s="18">
        <f t="shared" si="19"/>
        <v>1337158642.1179597</v>
      </c>
      <c r="R127" s="18">
        <f t="shared" si="19"/>
        <v>2165399585.1900697</v>
      </c>
      <c r="S127" s="18">
        <f t="shared" si="19"/>
        <v>8257321015.5591583</v>
      </c>
      <c r="T127" s="18">
        <f t="shared" si="19"/>
        <v>2667953826.1232052</v>
      </c>
      <c r="U127" s="18">
        <f t="shared" si="19"/>
        <v>1515325084.76121</v>
      </c>
      <c r="V127" s="18">
        <f t="shared" si="19"/>
        <v>5642029226.4168329</v>
      </c>
      <c r="W127" s="18">
        <f t="shared" si="19"/>
        <v>5519049545.7428493</v>
      </c>
      <c r="X127" s="18">
        <f t="shared" si="19"/>
        <v>10095613241.689342</v>
      </c>
      <c r="Y127" s="18">
        <f t="shared" si="19"/>
        <v>11927061751.364532</v>
      </c>
      <c r="Z127" s="18">
        <f t="shared" si="19"/>
        <v>11436847903.864538</v>
      </c>
      <c r="AA127" s="18">
        <f t="shared" si="19"/>
        <v>18534316905.236515</v>
      </c>
      <c r="AB127" s="18">
        <f t="shared" si="19"/>
        <v>13074815219.469353</v>
      </c>
      <c r="AC127" s="18">
        <f t="shared" si="19"/>
        <v>1681059750.8122001</v>
      </c>
      <c r="AD127" s="18">
        <f t="shared" si="19"/>
        <v>430435493.99000001</v>
      </c>
      <c r="AE127" s="18">
        <f t="shared" si="19"/>
        <v>553284600.92610002</v>
      </c>
      <c r="AF127" s="18">
        <f t="shared" si="19"/>
        <v>1637022078.4168</v>
      </c>
      <c r="AG127" s="18">
        <f t="shared" si="19"/>
        <v>5814133851.8842106</v>
      </c>
      <c r="AH127" s="18">
        <f t="shared" si="19"/>
        <v>724010051.33099008</v>
      </c>
      <c r="AI127" s="18">
        <f t="shared" si="19"/>
        <v>2123606186.1399999</v>
      </c>
      <c r="AJ127" s="18">
        <f t="shared" si="19"/>
        <v>1011661454.461247</v>
      </c>
      <c r="AK127" s="18">
        <f t="shared" si="19"/>
        <v>645057168.51385045</v>
      </c>
      <c r="AL127" s="18">
        <f t="shared" si="19"/>
        <v>1988623714.2934999</v>
      </c>
      <c r="AM127" s="18">
        <f t="shared" si="19"/>
        <v>16608894350.374048</v>
      </c>
      <c r="AN127" s="18">
        <f t="shared" si="19"/>
        <v>1640167311.9935513</v>
      </c>
      <c r="AO127" s="18">
        <f t="shared" si="19"/>
        <v>46298441.109999999</v>
      </c>
      <c r="AP127" s="18">
        <f t="shared" si="19"/>
        <v>146253637.6981</v>
      </c>
      <c r="AQ127" s="18">
        <f t="shared" si="19"/>
        <v>422287539.40399998</v>
      </c>
      <c r="AR127" s="18">
        <f t="shared" si="19"/>
        <v>2388562976.9381804</v>
      </c>
      <c r="AS127" s="18">
        <f t="shared" si="19"/>
        <v>2495429576.4916005</v>
      </c>
      <c r="AT127" s="18">
        <f t="shared" si="19"/>
        <v>2020744195.8758001</v>
      </c>
      <c r="AU127" s="18">
        <f t="shared" si="19"/>
        <v>109622501.62617901</v>
      </c>
      <c r="AV127" s="18">
        <f t="shared" si="19"/>
        <v>184567787.86522627</v>
      </c>
      <c r="AW127" s="18">
        <f t="shared" si="19"/>
        <v>489586330.78570002</v>
      </c>
      <c r="AX127" s="18">
        <f t="shared" si="19"/>
        <v>9943520300.2151604</v>
      </c>
      <c r="AY127" s="52"/>
      <c r="AZ127" s="52"/>
      <c r="BA127" s="58"/>
    </row>
    <row r="128" spans="2:53" ht="12" customHeight="1" thickBot="1" x14ac:dyDescent="0.25">
      <c r="B128" s="29"/>
      <c r="C128" s="30"/>
      <c r="D128" s="31"/>
      <c r="E128" s="32"/>
      <c r="F128" s="32"/>
      <c r="G128" s="32"/>
      <c r="H128" s="32"/>
      <c r="I128" s="32"/>
      <c r="J128" s="32"/>
      <c r="K128" s="38"/>
      <c r="L128" s="38"/>
      <c r="M128" s="38"/>
      <c r="N128" s="38"/>
      <c r="O128" s="42"/>
      <c r="P128" s="42"/>
      <c r="Q128" s="42"/>
      <c r="R128" s="42"/>
      <c r="S128" s="49"/>
      <c r="T128" s="49"/>
      <c r="U128" s="49"/>
      <c r="V128" s="49"/>
      <c r="W128" s="49"/>
      <c r="X128" s="49"/>
      <c r="Y128" s="49"/>
      <c r="Z128" s="55"/>
      <c r="AA128" s="55"/>
      <c r="AB128" s="55"/>
      <c r="AC128" s="55"/>
      <c r="AD128" s="55"/>
      <c r="AE128" s="55"/>
      <c r="AF128" s="55"/>
      <c r="AG128" s="55"/>
      <c r="AH128" s="55"/>
      <c r="AI128" s="55"/>
      <c r="AJ128" s="55"/>
      <c r="AK128" s="55"/>
      <c r="AL128" s="55"/>
      <c r="AM128" s="55"/>
      <c r="AN128" s="55"/>
      <c r="AO128" s="55"/>
      <c r="AP128" s="55"/>
      <c r="AQ128" s="55"/>
      <c r="AR128" s="55"/>
      <c r="AS128" s="55"/>
      <c r="AT128" s="55"/>
      <c r="AU128" s="55"/>
      <c r="AV128" s="55"/>
      <c r="AW128" s="55"/>
      <c r="AX128" s="55"/>
    </row>
    <row r="130" spans="3:50" x14ac:dyDescent="0.2">
      <c r="C130" s="34" t="s">
        <v>59</v>
      </c>
      <c r="Q130" s="45"/>
      <c r="S130" s="45"/>
      <c r="U130" s="50"/>
      <c r="W130" s="50"/>
      <c r="Y130" s="57"/>
      <c r="Z130" s="57"/>
      <c r="AA130" s="57"/>
      <c r="AB130" s="57"/>
      <c r="AC130" s="57"/>
      <c r="AD130" s="57"/>
      <c r="AE130" s="57"/>
      <c r="AF130" s="57"/>
      <c r="AG130" s="57"/>
      <c r="AH130" s="57"/>
      <c r="AI130" s="57"/>
      <c r="AJ130" s="57"/>
      <c r="AK130" s="57"/>
      <c r="AL130" s="57"/>
      <c r="AM130" s="57"/>
      <c r="AN130" s="57"/>
      <c r="AO130" s="57"/>
      <c r="AP130" s="57"/>
      <c r="AQ130" s="57"/>
      <c r="AR130" s="57"/>
      <c r="AS130" s="57"/>
      <c r="AT130" s="57"/>
      <c r="AU130" s="57"/>
      <c r="AV130" s="57"/>
      <c r="AW130" s="57"/>
      <c r="AX130" s="57"/>
    </row>
    <row r="131" spans="3:50" x14ac:dyDescent="0.2">
      <c r="D131" s="39" t="s">
        <v>133</v>
      </c>
      <c r="I131" s="35"/>
      <c r="J131" s="35"/>
      <c r="Q131" s="45"/>
      <c r="R131" s="45"/>
      <c r="S131" s="45"/>
      <c r="T131" s="45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  <c r="AJ131" s="50"/>
      <c r="AK131" s="50"/>
      <c r="AL131" s="50"/>
      <c r="AM131" s="50"/>
      <c r="AN131" s="50"/>
      <c r="AO131" s="50"/>
      <c r="AP131" s="50"/>
      <c r="AQ131" s="50"/>
      <c r="AR131" s="50"/>
      <c r="AS131" s="50"/>
      <c r="AT131" s="50"/>
      <c r="AU131" s="50"/>
      <c r="AV131" s="50"/>
      <c r="AW131" s="50"/>
      <c r="AX131" s="50"/>
    </row>
  </sheetData>
  <mergeCells count="14">
    <mergeCell ref="AA6:AB6"/>
    <mergeCell ref="AC6:AX6"/>
    <mergeCell ref="B7:D7"/>
    <mergeCell ref="Q6:R6"/>
    <mergeCell ref="E6:F6"/>
    <mergeCell ref="O6:P6"/>
    <mergeCell ref="M6:N6"/>
    <mergeCell ref="K6:L6"/>
    <mergeCell ref="I6:J6"/>
    <mergeCell ref="G6:H6"/>
    <mergeCell ref="Y6:Z6"/>
    <mergeCell ref="W6:X6"/>
    <mergeCell ref="U6:V6"/>
    <mergeCell ref="S6:T6"/>
  </mergeCells>
  <phoneticPr fontId="0" type="noConversion"/>
  <printOptions horizontalCentered="1"/>
  <pageMargins left="0.27559055118110237" right="0.47244094488188981" top="0.47244094488188981" bottom="0.15748031496062992" header="0.59055118110236227" footer="0"/>
  <pageSetup paperSize="9" scale="24" orientation="landscape" horizontalDpi="300" verticalDpi="300" r:id="rId1"/>
  <headerFooter alignWithMargins="0"/>
  <ignoredErrors>
    <ignoredError sqref="I121:J121" formula="1"/>
  </ignoredError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Servicios Pagados</vt:lpstr>
      <vt:lpstr>'Servicios Pagados'!Área_de_impresión</vt:lpstr>
      <vt:lpstr>'Servicios Pagados'!Títulos_a_imprimir</vt:lpstr>
    </vt:vector>
  </TitlesOfParts>
  <Company>Gobierno de Cordoba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d30474752</dc:creator>
  <cp:lastModifiedBy>Hiromi Maria Tamashiro</cp:lastModifiedBy>
  <cp:lastPrinted>2017-06-07T14:50:25Z</cp:lastPrinted>
  <dcterms:created xsi:type="dcterms:W3CDTF">2011-05-10T16:36:08Z</dcterms:created>
  <dcterms:modified xsi:type="dcterms:W3CDTF">2022-11-22T12:34:26Z</dcterms:modified>
</cp:coreProperties>
</file>