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II'!$B$6:$J$102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11" i="28" l="1"/>
  <c r="I11" i="28"/>
  <c r="H11" i="28"/>
  <c r="G11" i="28"/>
  <c r="E11" i="28"/>
  <c r="G84" i="28" l="1"/>
  <c r="G82" i="28"/>
  <c r="G78" i="28"/>
  <c r="G69" i="28"/>
  <c r="G56" i="28"/>
  <c r="G51" i="28" l="1"/>
  <c r="G8" i="28"/>
  <c r="G59" i="28"/>
  <c r="G47" i="28"/>
  <c r="G86" i="28"/>
  <c r="G73" i="28"/>
  <c r="G72" i="28" s="1"/>
  <c r="G81" i="28"/>
  <c r="G38" i="28"/>
  <c r="G62" i="28"/>
  <c r="G37" i="28" l="1"/>
  <c r="G58" i="28"/>
  <c r="G7" i="28"/>
  <c r="G80" i="28"/>
  <c r="G92" i="28" l="1"/>
  <c r="J82" i="28" l="1"/>
  <c r="I82" i="28"/>
  <c r="H82" i="28"/>
  <c r="E82" i="28"/>
  <c r="E62" i="28"/>
  <c r="J51" i="28"/>
  <c r="I51" i="28"/>
  <c r="H51" i="28"/>
  <c r="E51" i="28"/>
  <c r="E86" i="28" l="1"/>
  <c r="H86" i="28"/>
  <c r="I86" i="28"/>
  <c r="J86" i="28"/>
  <c r="H69" i="28"/>
  <c r="E69" i="28"/>
  <c r="I69" i="28"/>
  <c r="J69" i="28"/>
  <c r="E8" i="28"/>
  <c r="H8" i="28"/>
  <c r="I8" i="28"/>
  <c r="J8" i="28"/>
  <c r="I47" i="28"/>
  <c r="J84" i="28" l="1"/>
  <c r="I84" i="28"/>
  <c r="H84" i="28"/>
  <c r="E84" i="28"/>
  <c r="E81" i="28" s="1"/>
  <c r="J56" i="28"/>
  <c r="I56" i="28"/>
  <c r="H56" i="28"/>
  <c r="E56" i="28"/>
  <c r="E78" i="28"/>
  <c r="H78" i="28"/>
  <c r="I78" i="28"/>
  <c r="J78" i="28"/>
  <c r="E80" i="28" l="1"/>
  <c r="J81" i="28"/>
  <c r="J80" i="28" s="1"/>
  <c r="H81" i="28"/>
  <c r="H80" i="28" s="1"/>
  <c r="J73" i="28"/>
  <c r="J72" i="28" s="1"/>
  <c r="H73" i="28"/>
  <c r="H72" i="28" s="1"/>
  <c r="J62" i="28"/>
  <c r="H62" i="28"/>
  <c r="J59" i="28"/>
  <c r="H59" i="28"/>
  <c r="E47" i="28"/>
  <c r="I38" i="28"/>
  <c r="I37" i="28" s="1"/>
  <c r="E38" i="28"/>
  <c r="E7" i="28"/>
  <c r="I73" i="28"/>
  <c r="I72" i="28" s="1"/>
  <c r="E73" i="28"/>
  <c r="E72" i="28" s="1"/>
  <c r="I62" i="28"/>
  <c r="I59" i="28"/>
  <c r="E59" i="28"/>
  <c r="E58" i="28" s="1"/>
  <c r="J47" i="28"/>
  <c r="H47" i="28"/>
  <c r="J38" i="28"/>
  <c r="J37" i="28" s="1"/>
  <c r="H38" i="28"/>
  <c r="I81" i="28"/>
  <c r="I80" i="28" s="1"/>
  <c r="E37" i="28" l="1"/>
  <c r="H37" i="28"/>
  <c r="J58" i="28"/>
  <c r="I58" i="28"/>
  <c r="H58" i="28"/>
  <c r="I7" i="28"/>
  <c r="J7" i="28"/>
  <c r="H7" i="28"/>
  <c r="E92" i="28" l="1"/>
  <c r="J92" i="28"/>
  <c r="I92" i="28"/>
  <c r="H92" i="28"/>
</calcChain>
</file>

<file path=xl/sharedStrings.xml><?xml version="1.0" encoding="utf-8"?>
<sst xmlns="http://schemas.openxmlformats.org/spreadsheetml/2006/main" count="174" uniqueCount="107">
  <si>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</si>
  <si>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</si>
  <si>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</si>
  <si>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</si>
  <si>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</si>
  <si>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</si>
  <si>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</si>
  <si>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</si>
  <si>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</si>
  <si>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</si>
  <si>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</si>
  <si>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</si>
  <si>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</si>
  <si>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</si>
  <si>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</si>
  <si>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</si>
  <si>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</si>
  <si>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</si>
  <si>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</si>
  <si>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</si>
  <si>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</si>
  <si>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</si>
  <si>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</si>
  <si>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</si>
  <si>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</si>
  <si>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</si>
  <si>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</si>
  <si>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</si>
  <si>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</si>
  <si>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</si>
  <si>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</si>
  <si>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</si>
  <si>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</si>
  <si>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</si>
  <si>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</si>
  <si>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</si>
  <si>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</si>
  <si>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</si>
  <si>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</si>
  <si>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</si>
  <si>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</si>
  <si>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</si>
  <si>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-X-000026-08 A</t>
  </si>
  <si>
    <t>FFFIR - X-0032-13</t>
  </si>
  <si>
    <t>FFFIR - X-0029-13</t>
  </si>
  <si>
    <t>FFFIR X-0033-13 S.Javier</t>
  </si>
  <si>
    <t>FFFIR - X-0036-13</t>
  </si>
  <si>
    <t>FFFIR X-0020-08 Morrison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</si>
  <si>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</si>
  <si>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</si>
  <si>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</si>
  <si>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</si>
  <si>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</si>
  <si>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</si>
  <si>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</si>
  <si>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</si>
  <si>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</si>
  <si>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</si>
  <si>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</si>
  <si>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</si>
  <si>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</si>
  <si>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</si>
  <si>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</si>
  <si>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</si>
  <si>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</si>
  <si>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</si>
  <si>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</si>
  <si>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</si>
  <si>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</si>
  <si>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</si>
  <si>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</si>
  <si>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</si>
  <si>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</si>
  <si>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</si>
  <si>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</si>
  <si>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</si>
  <si>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</si>
  <si>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</si>
  <si>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</si>
  <si>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</si>
  <si>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</si>
  <si>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</si>
  <si>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</si>
  <si>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</si>
  <si>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</si>
  <si>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</si>
  <si>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</si>
  <si>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</si>
  <si>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</si>
  <si>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</si>
  <si>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</si>
  <si>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</si>
  <si>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</si>
  <si>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</si>
  <si>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</si>
  <si>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</si>
  <si>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</si>
  <si>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</si>
  <si>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</si>
  <si>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FONDO KUWAITI - Plan Acueductos Córdoba</t>
  </si>
  <si>
    <t>KWD</t>
  </si>
  <si>
    <t>Crédito ARSET I 0072</t>
  </si>
  <si>
    <t>Etapa MARZO 2020</t>
  </si>
  <si>
    <t>STOCK DE DEUDA AL 31-03-2020</t>
  </si>
  <si>
    <t>(2) Los servicios de la deuda corresponden al período de Enero - Marzo 2020</t>
  </si>
  <si>
    <t>(4) El tipo de cambio utilizado para la conversión de deuda con moneda de origen en dólares a pesos corrientes es el correspondiente al cambio vendedor del Banco Nación del último día hábil del mes 31/03/2020 USD:$64,469 EUR:$71,148 KWD:$209,00</t>
  </si>
  <si>
    <t>2022 2024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</si>
</sst>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 applyAlignment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4" fontId="12" fillId="2" borderId="0" xfId="0" applyNumberFormat="1" applyFont="1" applyFill="1"/>
    <xf numFmtId="164" fontId="12" fillId="2" borderId="0" xfId="0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2"/>
  <sheetViews>
    <sheetView showGridLines="0" tabSelected="1" zoomScale="80" zoomScaleNormal="80" workbookViewId="0">
      <selection activeCell="A7" sqref="A7"/>
    </sheetView>
  </sheetViews>
  <sheetFormatPr baseColWidth="10" defaultRowHeight="12.75"/>
  <cols>
    <col min="1" max="1" width="3.5703125" style="2" customWidth="1"/>
    <col min="2" max="2" width="2.85546875" style="2" customWidth="1"/>
    <col min="3" max="3" width="40.28515625" style="2" customWidth="1"/>
    <col min="4" max="4" width="10" style="2" bestFit="1" customWidth="1"/>
    <col min="5" max="5" width="23.42578125" style="7" bestFit="1" customWidth="1"/>
    <col min="6" max="6" width="15.5703125" style="7" customWidth="1"/>
    <col min="7" max="7" width="20.85546875" style="7" customWidth="1"/>
    <col min="8" max="9" width="21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>
      <c r="B1" s="94" t="s">
        <v>0</v>
      </c>
      <c r="C1" s="94"/>
      <c r="D1" s="94"/>
      <c r="E1" s="94"/>
      <c r="F1" s="94"/>
      <c r="G1" s="94"/>
      <c r="H1" s="94"/>
      <c r="I1" s="94"/>
      <c r="J1" s="94"/>
    </row>
    <row r="2" spans="2:11">
      <c r="B2" s="95" t="s">
        <v>57</v>
      </c>
      <c r="C2" s="95"/>
      <c r="D2" s="95"/>
      <c r="E2" s="95"/>
      <c r="F2" s="95"/>
      <c r="G2" s="95"/>
      <c r="H2" s="95"/>
      <c r="I2" s="95"/>
      <c r="J2" s="95"/>
    </row>
    <row r="3" spans="2:11">
      <c r="B3" s="3" t="s">
        <v>1</v>
      </c>
      <c r="D3" s="3"/>
      <c r="E3" s="4"/>
      <c r="F3" s="4"/>
      <c r="G3" s="4"/>
      <c r="H3" s="3"/>
      <c r="I3" s="5"/>
      <c r="J3" s="6"/>
    </row>
    <row r="4" spans="2:11" ht="13.5" thickBot="1">
      <c r="B4" s="2" t="s">
        <v>102</v>
      </c>
      <c r="H4" s="6"/>
      <c r="J4" s="5"/>
    </row>
    <row r="5" spans="2:11" ht="13.5" thickBot="1">
      <c r="B5" s="82" t="s">
        <v>2</v>
      </c>
      <c r="C5" s="83"/>
      <c r="D5" s="86" t="s">
        <v>92</v>
      </c>
      <c r="E5" s="88" t="s">
        <v>103</v>
      </c>
      <c r="F5" s="88" t="s">
        <v>89</v>
      </c>
      <c r="G5" s="88" t="s">
        <v>90</v>
      </c>
      <c r="H5" s="90" t="s">
        <v>91</v>
      </c>
      <c r="I5" s="91"/>
      <c r="J5" s="92" t="s">
        <v>4</v>
      </c>
    </row>
    <row r="6" spans="2:11" ht="13.5" thickBot="1">
      <c r="B6" s="84"/>
      <c r="C6" s="85"/>
      <c r="D6" s="87"/>
      <c r="E6" s="89"/>
      <c r="F6" s="89"/>
      <c r="G6" s="89"/>
      <c r="H6" s="8" t="s">
        <v>50</v>
      </c>
      <c r="I6" s="9" t="s">
        <v>3</v>
      </c>
      <c r="J6" s="93"/>
    </row>
    <row r="7" spans="2:11" ht="13.5" thickBot="1">
      <c r="B7" s="80" t="s">
        <v>5</v>
      </c>
      <c r="C7" s="81"/>
      <c r="D7" s="10"/>
      <c r="E7" s="11">
        <f>E8+E11</f>
        <v>9301649.5490337312</v>
      </c>
      <c r="F7" s="11"/>
      <c r="G7" s="11">
        <f>G8+G11</f>
        <v>33258.102899999998</v>
      </c>
      <c r="H7" s="11">
        <f>H8+H11</f>
        <v>466331.21622732695</v>
      </c>
      <c r="I7" s="11">
        <f>I8+I11</f>
        <v>289322.66746999999</v>
      </c>
      <c r="J7" s="11">
        <f>J8+J11</f>
        <v>0</v>
      </c>
    </row>
    <row r="8" spans="2:11" ht="13.5" customHeight="1">
      <c r="B8" s="12" t="s">
        <v>6</v>
      </c>
      <c r="C8" s="13"/>
      <c r="D8" s="14"/>
      <c r="E8" s="15">
        <f>SUM(E9:E10)</f>
        <v>1751136.6215449211</v>
      </c>
      <c r="F8" s="16"/>
      <c r="G8" s="17">
        <f>SUM(G9:G10)</f>
        <v>0</v>
      </c>
      <c r="H8" s="18">
        <f>SUM(H9:H10)</f>
        <v>63660.252726850726</v>
      </c>
      <c r="I8" s="15">
        <f>SUM(I9:I10)</f>
        <v>27984.628680000002</v>
      </c>
      <c r="J8" s="15">
        <f>SUM(J9:J10)</f>
        <v>0</v>
      </c>
      <c r="K8" s="19"/>
    </row>
    <row r="9" spans="2:11" ht="13.5" customHeight="1">
      <c r="B9" s="12"/>
      <c r="C9" s="13" t="s">
        <v>66</v>
      </c>
      <c r="D9" s="20" t="s">
        <v>7</v>
      </c>
      <c r="E9" s="21">
        <v>1676273.7118695923</v>
      </c>
      <c r="F9" s="22">
        <v>2030</v>
      </c>
      <c r="G9" s="21">
        <v>0</v>
      </c>
      <c r="H9" s="23">
        <v>38983.109579882352</v>
      </c>
      <c r="I9" s="21">
        <v>24787.381789999999</v>
      </c>
      <c r="J9" s="24">
        <v>0</v>
      </c>
      <c r="K9" s="19"/>
    </row>
    <row r="10" spans="2:11" ht="13.5" customHeight="1">
      <c r="B10" s="12"/>
      <c r="C10" s="13" t="s">
        <v>69</v>
      </c>
      <c r="D10" s="20" t="s">
        <v>7</v>
      </c>
      <c r="E10" s="21">
        <v>74862.909675328672</v>
      </c>
      <c r="F10" s="22">
        <v>2020</v>
      </c>
      <c r="G10" s="21">
        <v>0</v>
      </c>
      <c r="H10" s="23">
        <v>24677.143146968378</v>
      </c>
      <c r="I10" s="21">
        <v>3197.2468900000003</v>
      </c>
      <c r="J10" s="24">
        <v>0</v>
      </c>
      <c r="K10" s="19"/>
    </row>
    <row r="11" spans="2:11" ht="13.5" customHeight="1">
      <c r="B11" s="12" t="s">
        <v>62</v>
      </c>
      <c r="C11" s="13"/>
      <c r="D11" s="20"/>
      <c r="E11" s="15">
        <f>SUM(E12:E36)</f>
        <v>7550512.9274888104</v>
      </c>
      <c r="F11" s="16"/>
      <c r="G11" s="15">
        <f t="shared" ref="G11:J11" si="0">SUM(G12:G36)</f>
        <v>33258.102899999998</v>
      </c>
      <c r="H11" s="15">
        <f t="shared" si="0"/>
        <v>402670.96350047621</v>
      </c>
      <c r="I11" s="15">
        <f t="shared" si="0"/>
        <v>261338.03878999996</v>
      </c>
      <c r="J11" s="15">
        <f t="shared" si="0"/>
        <v>0</v>
      </c>
      <c r="K11" s="19"/>
    </row>
    <row r="12" spans="2:11" ht="13.5" customHeight="1">
      <c r="B12" s="12"/>
      <c r="C12" s="13" t="s">
        <v>40</v>
      </c>
      <c r="D12" s="20" t="s">
        <v>7</v>
      </c>
      <c r="E12" s="21">
        <v>4238.3424399999994</v>
      </c>
      <c r="F12" s="22">
        <v>2021</v>
      </c>
      <c r="G12" s="21">
        <v>0</v>
      </c>
      <c r="H12" s="23">
        <v>873.26922999999999</v>
      </c>
      <c r="I12" s="21">
        <v>67.929959999999994</v>
      </c>
      <c r="J12" s="24">
        <v>0</v>
      </c>
      <c r="K12" s="19"/>
    </row>
    <row r="13" spans="2:11" ht="13.5" customHeight="1">
      <c r="B13" s="12"/>
      <c r="C13" s="13" t="s">
        <v>41</v>
      </c>
      <c r="D13" s="20" t="s">
        <v>7</v>
      </c>
      <c r="E13" s="21">
        <v>2237.62601</v>
      </c>
      <c r="F13" s="22">
        <v>2021</v>
      </c>
      <c r="G13" s="21">
        <v>0</v>
      </c>
      <c r="H13" s="23">
        <v>461.04106999999999</v>
      </c>
      <c r="I13" s="21">
        <v>35.863500000000002</v>
      </c>
      <c r="J13" s="24">
        <v>0</v>
      </c>
      <c r="K13" s="19"/>
    </row>
    <row r="14" spans="2:11" ht="13.5" customHeight="1">
      <c r="B14" s="12"/>
      <c r="C14" s="13" t="s">
        <v>38</v>
      </c>
      <c r="D14" s="20" t="s">
        <v>7</v>
      </c>
      <c r="E14" s="21">
        <v>6767.2505899999996</v>
      </c>
      <c r="F14" s="22">
        <v>2021</v>
      </c>
      <c r="G14" s="21">
        <v>0</v>
      </c>
      <c r="H14" s="23">
        <v>1394.3261699999998</v>
      </c>
      <c r="I14" s="21">
        <v>108.46197000000001</v>
      </c>
      <c r="J14" s="24">
        <v>0</v>
      </c>
      <c r="K14" s="19"/>
    </row>
    <row r="15" spans="2:11" ht="13.5" customHeight="1">
      <c r="B15" s="12"/>
      <c r="C15" s="13" t="s">
        <v>39</v>
      </c>
      <c r="D15" s="20" t="s">
        <v>7</v>
      </c>
      <c r="E15" s="21">
        <v>2194.71621</v>
      </c>
      <c r="F15" s="22">
        <v>2021</v>
      </c>
      <c r="G15" s="21">
        <v>0</v>
      </c>
      <c r="H15" s="23">
        <v>452.19991999999996</v>
      </c>
      <c r="I15" s="21">
        <v>35.175770000000007</v>
      </c>
      <c r="J15" s="24">
        <v>0</v>
      </c>
      <c r="K15" s="19"/>
    </row>
    <row r="16" spans="2:11" ht="13.5" customHeight="1">
      <c r="B16" s="12"/>
      <c r="C16" s="13" t="s">
        <v>42</v>
      </c>
      <c r="D16" s="20" t="s">
        <v>7</v>
      </c>
      <c r="E16" s="21">
        <v>2930.2564800000005</v>
      </c>
      <c r="F16" s="22">
        <v>2021</v>
      </c>
      <c r="G16" s="21">
        <v>0</v>
      </c>
      <c r="H16" s="23">
        <v>603.75086999999996</v>
      </c>
      <c r="I16" s="21">
        <v>46.964640000000003</v>
      </c>
      <c r="J16" s="24">
        <v>0</v>
      </c>
      <c r="K16" s="19"/>
    </row>
    <row r="17" spans="2:11" ht="13.5" customHeight="1">
      <c r="B17" s="12"/>
      <c r="C17" s="13" t="s">
        <v>44</v>
      </c>
      <c r="D17" s="20" t="s">
        <v>7</v>
      </c>
      <c r="E17" s="21">
        <v>3082.47307</v>
      </c>
      <c r="F17" s="22">
        <v>2021</v>
      </c>
      <c r="G17" s="21">
        <v>0</v>
      </c>
      <c r="H17" s="23">
        <v>635.11359000000004</v>
      </c>
      <c r="I17" s="21">
        <v>49.404270000000004</v>
      </c>
      <c r="J17" s="24">
        <v>0</v>
      </c>
      <c r="K17" s="19"/>
    </row>
    <row r="18" spans="2:11" ht="13.5" customHeight="1">
      <c r="B18" s="12"/>
      <c r="C18" s="13" t="s">
        <v>43</v>
      </c>
      <c r="D18" s="20" t="s">
        <v>7</v>
      </c>
      <c r="E18" s="21">
        <v>9664.7665399999987</v>
      </c>
      <c r="F18" s="22">
        <v>2021</v>
      </c>
      <c r="G18" s="21">
        <v>0</v>
      </c>
      <c r="H18" s="23">
        <v>1991.33116</v>
      </c>
      <c r="I18" s="21">
        <v>154.90185</v>
      </c>
      <c r="J18" s="24">
        <v>0</v>
      </c>
      <c r="K18" s="19"/>
    </row>
    <row r="19" spans="2:11" ht="13.5" customHeight="1">
      <c r="B19" s="12"/>
      <c r="C19" s="13" t="s">
        <v>45</v>
      </c>
      <c r="D19" s="20" t="s">
        <v>7</v>
      </c>
      <c r="E19" s="21">
        <v>4225.4007999999994</v>
      </c>
      <c r="F19" s="22">
        <v>2021</v>
      </c>
      <c r="G19" s="21">
        <v>0</v>
      </c>
      <c r="H19" s="23">
        <v>870.60275999999988</v>
      </c>
      <c r="I19" s="21">
        <v>67.722529999999992</v>
      </c>
      <c r="J19" s="24">
        <v>0</v>
      </c>
      <c r="K19" s="19"/>
    </row>
    <row r="20" spans="2:11" ht="13.5" customHeight="1">
      <c r="B20" s="12"/>
      <c r="C20" s="13" t="s">
        <v>46</v>
      </c>
      <c r="D20" s="20" t="s">
        <v>7</v>
      </c>
      <c r="E20" s="21">
        <v>3202.3767200000002</v>
      </c>
      <c r="F20" s="22">
        <v>2021</v>
      </c>
      <c r="G20" s="21">
        <v>0</v>
      </c>
      <c r="H20" s="23">
        <v>659.81860000000006</v>
      </c>
      <c r="I20" s="21">
        <v>51.326029999999996</v>
      </c>
      <c r="J20" s="24">
        <v>0</v>
      </c>
      <c r="K20" s="19"/>
    </row>
    <row r="21" spans="2:11" ht="13.5" customHeight="1">
      <c r="B21" s="12"/>
      <c r="C21" s="13" t="s">
        <v>47</v>
      </c>
      <c r="D21" s="20" t="s">
        <v>7</v>
      </c>
      <c r="E21" s="21">
        <v>2770.4365300000004</v>
      </c>
      <c r="F21" s="22">
        <v>2021</v>
      </c>
      <c r="G21" s="21">
        <v>0</v>
      </c>
      <c r="H21" s="23">
        <v>570.82150999999999</v>
      </c>
      <c r="I21" s="21">
        <v>44.403109999999998</v>
      </c>
      <c r="J21" s="24">
        <v>0</v>
      </c>
      <c r="K21" s="19"/>
    </row>
    <row r="22" spans="2:11" ht="13.5" customHeight="1">
      <c r="B22" s="12"/>
      <c r="C22" s="13" t="s">
        <v>48</v>
      </c>
      <c r="D22" s="20" t="s">
        <v>7</v>
      </c>
      <c r="E22" s="24">
        <v>5606.3593599999995</v>
      </c>
      <c r="F22" s="22">
        <v>2021</v>
      </c>
      <c r="G22" s="21">
        <v>0</v>
      </c>
      <c r="H22" s="23">
        <v>1155.1358300000002</v>
      </c>
      <c r="I22" s="21">
        <v>89.855800000000002</v>
      </c>
      <c r="J22" s="24">
        <v>0</v>
      </c>
      <c r="K22" s="19"/>
    </row>
    <row r="23" spans="2:11" ht="13.5" customHeight="1">
      <c r="B23" s="12"/>
      <c r="C23" s="13" t="s">
        <v>78</v>
      </c>
      <c r="D23" s="20" t="s">
        <v>7</v>
      </c>
      <c r="E23" s="24">
        <v>1014394.39185</v>
      </c>
      <c r="F23" s="22">
        <v>2026</v>
      </c>
      <c r="G23" s="21">
        <v>1947.5370399999999</v>
      </c>
      <c r="H23" s="23">
        <v>37499.729270000003</v>
      </c>
      <c r="I23" s="21">
        <v>14961.886100000002</v>
      </c>
      <c r="J23" s="24">
        <v>0</v>
      </c>
      <c r="K23" s="19"/>
    </row>
    <row r="24" spans="2:11" ht="13.5" customHeight="1">
      <c r="B24" s="12"/>
      <c r="C24" s="13" t="s">
        <v>79</v>
      </c>
      <c r="D24" s="20" t="s">
        <v>7</v>
      </c>
      <c r="E24" s="24">
        <v>611175.17195000011</v>
      </c>
      <c r="F24" s="22">
        <v>2026</v>
      </c>
      <c r="G24" s="21">
        <v>0</v>
      </c>
      <c r="H24" s="23">
        <v>22622.465640000002</v>
      </c>
      <c r="I24" s="21">
        <v>9025.4058999999997</v>
      </c>
      <c r="J24" s="24">
        <v>0</v>
      </c>
      <c r="K24" s="19"/>
    </row>
    <row r="25" spans="2:11" ht="13.5" customHeight="1">
      <c r="B25" s="12"/>
      <c r="C25" s="13" t="s">
        <v>80</v>
      </c>
      <c r="D25" s="20" t="s">
        <v>7</v>
      </c>
      <c r="E25" s="24">
        <v>521993.33955000003</v>
      </c>
      <c r="F25" s="22">
        <v>2026</v>
      </c>
      <c r="G25" s="21">
        <v>0</v>
      </c>
      <c r="H25" s="23">
        <v>19321.426879999999</v>
      </c>
      <c r="I25" s="21">
        <v>7708.4312</v>
      </c>
      <c r="J25" s="24">
        <v>0</v>
      </c>
      <c r="K25" s="19"/>
    </row>
    <row r="26" spans="2:11" ht="13.5" customHeight="1">
      <c r="B26" s="12"/>
      <c r="C26" s="13" t="s">
        <v>81</v>
      </c>
      <c r="D26" s="20" t="s">
        <v>7</v>
      </c>
      <c r="E26" s="24">
        <v>890341.48832999996</v>
      </c>
      <c r="F26" s="22">
        <v>2026</v>
      </c>
      <c r="G26" s="21">
        <v>14736.685650000001</v>
      </c>
      <c r="H26" s="23">
        <v>32594.219049999996</v>
      </c>
      <c r="I26" s="21">
        <v>13025.910659999998</v>
      </c>
      <c r="J26" s="24">
        <v>0</v>
      </c>
      <c r="K26" s="19"/>
    </row>
    <row r="27" spans="2:11" ht="13.5" customHeight="1">
      <c r="B27" s="12"/>
      <c r="C27" s="13" t="s">
        <v>82</v>
      </c>
      <c r="D27" s="20" t="s">
        <v>7</v>
      </c>
      <c r="E27" s="24">
        <v>491801.93985000002</v>
      </c>
      <c r="F27" s="22">
        <v>2026</v>
      </c>
      <c r="G27" s="21">
        <v>4334.8263899999993</v>
      </c>
      <c r="H27" s="23">
        <v>18131.257140000002</v>
      </c>
      <c r="I27" s="21">
        <v>7228.916040000001</v>
      </c>
      <c r="J27" s="24">
        <v>0</v>
      </c>
      <c r="K27" s="19"/>
    </row>
    <row r="28" spans="2:11" ht="13.5" customHeight="1">
      <c r="B28" s="12"/>
      <c r="C28" s="13" t="s">
        <v>88</v>
      </c>
      <c r="D28" s="20" t="s">
        <v>7</v>
      </c>
      <c r="E28" s="24">
        <v>768627.38492999994</v>
      </c>
      <c r="F28" s="22">
        <v>2026</v>
      </c>
      <c r="G28" s="21">
        <v>0</v>
      </c>
      <c r="H28" s="23">
        <v>26776.952509999999</v>
      </c>
      <c r="I28" s="21">
        <v>11252.729449999999</v>
      </c>
      <c r="J28" s="24">
        <v>0</v>
      </c>
      <c r="K28" s="19"/>
    </row>
    <row r="29" spans="2:11" ht="13.5" customHeight="1">
      <c r="B29" s="12"/>
      <c r="C29" s="13" t="s">
        <v>93</v>
      </c>
      <c r="D29" s="20" t="s">
        <v>7</v>
      </c>
      <c r="E29" s="24">
        <v>166754.79592999999</v>
      </c>
      <c r="F29" s="22">
        <v>2027</v>
      </c>
      <c r="G29" s="21">
        <v>0</v>
      </c>
      <c r="H29" s="23">
        <v>5548.2056099999991</v>
      </c>
      <c r="I29" s="21">
        <v>2456.3627000000001</v>
      </c>
      <c r="J29" s="24">
        <v>0</v>
      </c>
      <c r="K29" s="19"/>
    </row>
    <row r="30" spans="2:11" ht="13.5" customHeight="1">
      <c r="B30" s="12"/>
      <c r="C30" s="13" t="s">
        <v>94</v>
      </c>
      <c r="D30" s="20" t="s">
        <v>7</v>
      </c>
      <c r="E30" s="24">
        <v>127921.19381999999</v>
      </c>
      <c r="F30" s="22">
        <v>2027</v>
      </c>
      <c r="G30" s="21">
        <v>0</v>
      </c>
      <c r="H30" s="23">
        <v>0</v>
      </c>
      <c r="I30" s="21">
        <v>1842.3581099999999</v>
      </c>
      <c r="J30" s="24">
        <v>0</v>
      </c>
      <c r="K30" s="19"/>
    </row>
    <row r="31" spans="2:11" ht="13.5" customHeight="1">
      <c r="B31" s="12"/>
      <c r="C31" s="13" t="s">
        <v>95</v>
      </c>
      <c r="D31" s="20" t="s">
        <v>7</v>
      </c>
      <c r="E31" s="24">
        <v>246448.57059000002</v>
      </c>
      <c r="F31" s="22">
        <v>2027</v>
      </c>
      <c r="G31" s="21">
        <v>0</v>
      </c>
      <c r="H31" s="23">
        <v>8199.7482300000011</v>
      </c>
      <c r="I31" s="21">
        <v>3630.2828399999999</v>
      </c>
      <c r="J31" s="24">
        <v>0</v>
      </c>
      <c r="K31" s="19"/>
    </row>
    <row r="32" spans="2:11" ht="13.5" customHeight="1">
      <c r="B32" s="12"/>
      <c r="C32" s="13" t="s">
        <v>96</v>
      </c>
      <c r="D32" s="20" t="s">
        <v>7</v>
      </c>
      <c r="E32" s="24">
        <v>182725.96133000002</v>
      </c>
      <c r="F32" s="22">
        <v>2027</v>
      </c>
      <c r="G32" s="21">
        <v>0</v>
      </c>
      <c r="H32" s="23">
        <v>6079.5924800000003</v>
      </c>
      <c r="I32" s="21">
        <v>2691.6241400000004</v>
      </c>
      <c r="J32" s="24">
        <v>0</v>
      </c>
      <c r="K32" s="19"/>
    </row>
    <row r="33" spans="2:11" ht="13.5" customHeight="1">
      <c r="B33" s="12"/>
      <c r="C33" s="13" t="s">
        <v>97</v>
      </c>
      <c r="D33" s="20" t="s">
        <v>7</v>
      </c>
      <c r="E33" s="24">
        <v>536498.51933000004</v>
      </c>
      <c r="F33" s="22">
        <v>2027</v>
      </c>
      <c r="G33" s="21">
        <v>0</v>
      </c>
      <c r="H33" s="23">
        <v>17850.185829999999</v>
      </c>
      <c r="I33" s="21">
        <v>7902.8308599999991</v>
      </c>
      <c r="J33" s="24">
        <v>0</v>
      </c>
      <c r="K33" s="19"/>
    </row>
    <row r="34" spans="2:11" ht="13.5" customHeight="1">
      <c r="B34" s="12"/>
      <c r="C34" s="2" t="s">
        <v>77</v>
      </c>
      <c r="D34" s="20" t="s">
        <v>7</v>
      </c>
      <c r="E34" s="24">
        <v>1917671.1114588098</v>
      </c>
      <c r="F34" s="22">
        <v>2022</v>
      </c>
      <c r="G34" s="21">
        <v>0</v>
      </c>
      <c r="H34" s="23">
        <v>198379.77015047619</v>
      </c>
      <c r="I34" s="21">
        <v>178859.29135999997</v>
      </c>
      <c r="J34" s="24">
        <v>0</v>
      </c>
      <c r="K34" s="19"/>
    </row>
    <row r="35" spans="2:11" ht="13.5" customHeight="1">
      <c r="B35" s="12"/>
      <c r="C35" s="13" t="s">
        <v>84</v>
      </c>
      <c r="D35" s="20" t="s">
        <v>7</v>
      </c>
      <c r="E35" s="24">
        <v>15000</v>
      </c>
      <c r="F35" s="22">
        <v>2020</v>
      </c>
      <c r="G35" s="21">
        <v>0</v>
      </c>
      <c r="H35" s="23">
        <v>0</v>
      </c>
      <c r="I35" s="21">
        <v>0</v>
      </c>
      <c r="J35" s="24">
        <v>0</v>
      </c>
      <c r="K35" s="19"/>
    </row>
    <row r="36" spans="2:11" ht="13.5" customHeight="1" thickBot="1">
      <c r="B36" s="12"/>
      <c r="C36" s="13" t="s">
        <v>101</v>
      </c>
      <c r="D36" s="20" t="s">
        <v>7</v>
      </c>
      <c r="E36" s="24">
        <v>12239.053820000001</v>
      </c>
      <c r="F36" s="22">
        <v>2026</v>
      </c>
      <c r="G36" s="21">
        <v>12239.053820000001</v>
      </c>
      <c r="H36" s="23">
        <v>0</v>
      </c>
      <c r="I36" s="21">
        <v>0</v>
      </c>
      <c r="J36" s="24">
        <v>0</v>
      </c>
      <c r="K36" s="19"/>
    </row>
    <row r="37" spans="2:11" ht="13.5" thickBot="1">
      <c r="B37" s="80" t="s">
        <v>61</v>
      </c>
      <c r="C37" s="81"/>
      <c r="D37" s="10"/>
      <c r="E37" s="11">
        <f>E38+E47+E51</f>
        <v>25073447.817811709</v>
      </c>
      <c r="F37" s="25"/>
      <c r="G37" s="11">
        <f>G38+G47+G51</f>
        <v>0</v>
      </c>
      <c r="H37" s="26">
        <f>H38+H47+H51</f>
        <v>243780.81642843789</v>
      </c>
      <c r="I37" s="11">
        <f>I38+I47+I51</f>
        <v>68209.817438640865</v>
      </c>
      <c r="J37" s="11">
        <f>J38+J47+J51</f>
        <v>1987.61938212</v>
      </c>
    </row>
    <row r="38" spans="2:11" ht="13.5" customHeight="1">
      <c r="B38" s="12" t="s">
        <v>63</v>
      </c>
      <c r="C38" s="13"/>
      <c r="D38" s="14"/>
      <c r="E38" s="18">
        <f>SUM(E39:E46)</f>
        <v>475504.33456889848</v>
      </c>
      <c r="F38" s="27"/>
      <c r="G38" s="17">
        <f>SUM(G39:G46)</f>
        <v>0</v>
      </c>
      <c r="H38" s="18">
        <f>SUM(H39:H46)</f>
        <v>78412.129768437881</v>
      </c>
      <c r="I38" s="15">
        <f>SUM(I39:I46)</f>
        <v>6711.0233986408712</v>
      </c>
      <c r="J38" s="15">
        <f>SUM(J39:J46)</f>
        <v>952.76143211999999</v>
      </c>
      <c r="K38" s="19"/>
    </row>
    <row r="39" spans="2:11" ht="13.5" customHeight="1">
      <c r="B39" s="12"/>
      <c r="C39" s="28" t="s">
        <v>8</v>
      </c>
      <c r="D39" s="20" t="s">
        <v>37</v>
      </c>
      <c r="E39" s="24">
        <v>17925.412042999997</v>
      </c>
      <c r="F39" s="29">
        <v>0</v>
      </c>
      <c r="G39" s="21">
        <v>0</v>
      </c>
      <c r="H39" s="23">
        <v>0</v>
      </c>
      <c r="I39" s="21">
        <v>0</v>
      </c>
      <c r="J39" s="21">
        <v>0</v>
      </c>
      <c r="K39" s="19"/>
    </row>
    <row r="40" spans="2:11" ht="13.5" customHeight="1">
      <c r="B40" s="12"/>
      <c r="C40" s="30" t="s">
        <v>9</v>
      </c>
      <c r="D40" s="20" t="s">
        <v>37</v>
      </c>
      <c r="E40" s="24">
        <v>11240.247512799999</v>
      </c>
      <c r="F40" s="31">
        <v>2021</v>
      </c>
      <c r="G40" s="21">
        <v>0</v>
      </c>
      <c r="H40" s="24">
        <v>1749.5904071299999</v>
      </c>
      <c r="I40" s="21">
        <v>127.16039234</v>
      </c>
      <c r="J40" s="21">
        <v>31.790412580000002</v>
      </c>
      <c r="K40" s="19"/>
    </row>
    <row r="41" spans="2:11" ht="13.5" customHeight="1">
      <c r="B41" s="12"/>
      <c r="C41" s="30" t="s">
        <v>10</v>
      </c>
      <c r="D41" s="20" t="s">
        <v>37</v>
      </c>
      <c r="E41" s="24">
        <v>334965.41115461028</v>
      </c>
      <c r="F41" s="31">
        <v>2025</v>
      </c>
      <c r="G41" s="21">
        <v>0</v>
      </c>
      <c r="H41" s="24">
        <v>13227.41376478104</v>
      </c>
      <c r="I41" s="21">
        <v>4107.6827207308716</v>
      </c>
      <c r="J41" s="21">
        <v>876.66677000000004</v>
      </c>
      <c r="K41" s="19"/>
    </row>
    <row r="42" spans="2:11" ht="13.5" customHeight="1">
      <c r="B42" s="12"/>
      <c r="C42" s="30" t="s">
        <v>11</v>
      </c>
      <c r="D42" s="20" t="s">
        <v>37</v>
      </c>
      <c r="E42" s="24">
        <v>17527.728569599996</v>
      </c>
      <c r="F42" s="31">
        <v>2025</v>
      </c>
      <c r="G42" s="21">
        <v>0</v>
      </c>
      <c r="H42" s="24">
        <v>708.32387971000003</v>
      </c>
      <c r="I42" s="21">
        <v>178.09412557000002</v>
      </c>
      <c r="J42" s="21">
        <v>44.304249540000008</v>
      </c>
      <c r="K42" s="19"/>
    </row>
    <row r="43" spans="2:11" ht="13.5" customHeight="1">
      <c r="B43" s="12"/>
      <c r="C43" s="30" t="s">
        <v>12</v>
      </c>
      <c r="D43" s="20" t="s">
        <v>37</v>
      </c>
      <c r="E43" s="24">
        <v>0</v>
      </c>
      <c r="F43" s="31">
        <v>2020</v>
      </c>
      <c r="G43" s="21">
        <v>0</v>
      </c>
      <c r="H43" s="24">
        <v>57096.155156816851</v>
      </c>
      <c r="I43" s="21">
        <v>1533.1208899999999</v>
      </c>
      <c r="J43" s="21">
        <v>0</v>
      </c>
      <c r="K43" s="19"/>
    </row>
    <row r="44" spans="2:11" ht="13.5" customHeight="1">
      <c r="B44" s="12"/>
      <c r="C44" s="28" t="s">
        <v>13</v>
      </c>
      <c r="D44" s="20" t="s">
        <v>7</v>
      </c>
      <c r="E44" s="24">
        <v>528.16300000000001</v>
      </c>
      <c r="F44" s="29">
        <v>0</v>
      </c>
      <c r="G44" s="21">
        <v>0</v>
      </c>
      <c r="H44" s="24">
        <v>0</v>
      </c>
      <c r="I44" s="21">
        <v>0</v>
      </c>
      <c r="J44" s="21">
        <v>0</v>
      </c>
      <c r="K44" s="19"/>
    </row>
    <row r="45" spans="2:11" ht="13.5" customHeight="1">
      <c r="B45" s="12"/>
      <c r="C45" s="28" t="s">
        <v>14</v>
      </c>
      <c r="D45" s="20" t="s">
        <v>37</v>
      </c>
      <c r="E45" s="24">
        <v>79029.134895868265</v>
      </c>
      <c r="F45" s="31" t="s">
        <v>106</v>
      </c>
      <c r="G45" s="21">
        <v>0</v>
      </c>
      <c r="H45" s="24">
        <v>5630.6465599999992</v>
      </c>
      <c r="I45" s="21">
        <v>764.96527000000003</v>
      </c>
      <c r="J45" s="21">
        <v>0</v>
      </c>
      <c r="K45" s="19"/>
    </row>
    <row r="46" spans="2:11" ht="13.5" customHeight="1">
      <c r="B46" s="12"/>
      <c r="C46" s="28" t="s">
        <v>35</v>
      </c>
      <c r="D46" s="20" t="s">
        <v>37</v>
      </c>
      <c r="E46" s="24">
        <v>14288.237393019999</v>
      </c>
      <c r="F46" s="31">
        <v>2024</v>
      </c>
      <c r="G46" s="21">
        <v>0</v>
      </c>
      <c r="H46" s="24">
        <v>0</v>
      </c>
      <c r="I46" s="21">
        <v>0</v>
      </c>
      <c r="J46" s="21">
        <v>0</v>
      </c>
      <c r="K46" s="19"/>
    </row>
    <row r="47" spans="2:11" ht="13.5" customHeight="1">
      <c r="B47" s="12" t="s">
        <v>64</v>
      </c>
      <c r="C47" s="13"/>
      <c r="D47" s="20"/>
      <c r="E47" s="18">
        <f>SUM(E48:E50)</f>
        <v>2819173.3180582123</v>
      </c>
      <c r="F47" s="27"/>
      <c r="G47" s="15">
        <f>SUM(G48:G50)</f>
        <v>0</v>
      </c>
      <c r="H47" s="18">
        <f>SUM(H48:H50)</f>
        <v>1817.5756799999999</v>
      </c>
      <c r="I47" s="15">
        <f>SUM(I48:I50)</f>
        <v>216.7552</v>
      </c>
      <c r="J47" s="15">
        <f>SUM(J48:J50)</f>
        <v>0</v>
      </c>
      <c r="K47" s="19"/>
    </row>
    <row r="48" spans="2:11" ht="13.5" customHeight="1">
      <c r="B48" s="12"/>
      <c r="C48" s="13" t="s">
        <v>49</v>
      </c>
      <c r="D48" s="20" t="s">
        <v>37</v>
      </c>
      <c r="E48" s="24">
        <v>755402.15140874404</v>
      </c>
      <c r="F48" s="31">
        <v>2038</v>
      </c>
      <c r="G48" s="21">
        <v>0</v>
      </c>
      <c r="H48" s="24">
        <v>0</v>
      </c>
      <c r="I48" s="21">
        <v>0</v>
      </c>
      <c r="J48" s="21">
        <v>0</v>
      </c>
      <c r="K48" s="19"/>
    </row>
    <row r="49" spans="2:11" ht="13.5" customHeight="1">
      <c r="B49" s="12"/>
      <c r="C49" s="13" t="s">
        <v>34</v>
      </c>
      <c r="D49" s="20" t="s">
        <v>37</v>
      </c>
      <c r="E49" s="24">
        <v>9794.974172819846</v>
      </c>
      <c r="F49" s="31">
        <v>2022</v>
      </c>
      <c r="G49" s="21">
        <v>0</v>
      </c>
      <c r="H49" s="24">
        <v>1817.5756799999999</v>
      </c>
      <c r="I49" s="21">
        <v>216.7552</v>
      </c>
      <c r="J49" s="21">
        <v>0</v>
      </c>
      <c r="K49" s="19"/>
    </row>
    <row r="50" spans="2:11" ht="13.5" customHeight="1">
      <c r="B50" s="12"/>
      <c r="C50" s="13" t="s">
        <v>36</v>
      </c>
      <c r="D50" s="20" t="s">
        <v>37</v>
      </c>
      <c r="E50" s="24">
        <v>2053976.1924766486</v>
      </c>
      <c r="F50" s="31">
        <v>2038</v>
      </c>
      <c r="G50" s="21">
        <v>0</v>
      </c>
      <c r="H50" s="24">
        <v>0</v>
      </c>
      <c r="I50" s="21">
        <v>0</v>
      </c>
      <c r="J50" s="21">
        <v>0</v>
      </c>
      <c r="K50" s="19"/>
    </row>
    <row r="51" spans="2:11" ht="13.5" customHeight="1">
      <c r="B51" s="12" t="s">
        <v>27</v>
      </c>
      <c r="C51" s="13"/>
      <c r="D51" s="20"/>
      <c r="E51" s="18">
        <f>SUM(E52:E55)</f>
        <v>21778770.165184598</v>
      </c>
      <c r="F51" s="27"/>
      <c r="G51" s="15">
        <f t="shared" ref="G51:J51" si="1">SUM(G52:G55)</f>
        <v>0</v>
      </c>
      <c r="H51" s="18">
        <f t="shared" si="1"/>
        <v>163551.11098</v>
      </c>
      <c r="I51" s="18">
        <f t="shared" si="1"/>
        <v>61282.038839999994</v>
      </c>
      <c r="J51" s="18">
        <f t="shared" si="1"/>
        <v>1034.8579500000001</v>
      </c>
      <c r="K51" s="19"/>
    </row>
    <row r="52" spans="2:11" ht="13.5" customHeight="1">
      <c r="B52" s="12"/>
      <c r="C52" s="13" t="s">
        <v>67</v>
      </c>
      <c r="D52" s="20" t="s">
        <v>37</v>
      </c>
      <c r="E52" s="24">
        <v>2983482.0556988195</v>
      </c>
      <c r="F52" s="31">
        <v>2028</v>
      </c>
      <c r="G52" s="21">
        <v>0</v>
      </c>
      <c r="H52" s="24">
        <v>163551.11098</v>
      </c>
      <c r="I52" s="21">
        <v>60062.248759999995</v>
      </c>
      <c r="J52" s="21">
        <v>0</v>
      </c>
      <c r="K52" s="19"/>
    </row>
    <row r="53" spans="2:11" ht="13.5" customHeight="1">
      <c r="B53" s="12"/>
      <c r="C53" s="13" t="s">
        <v>74</v>
      </c>
      <c r="D53" s="20" t="s">
        <v>37</v>
      </c>
      <c r="E53" s="24">
        <v>8730391.9800000004</v>
      </c>
      <c r="F53" s="31">
        <v>2025</v>
      </c>
      <c r="G53" s="21">
        <v>0</v>
      </c>
      <c r="H53" s="24">
        <v>0</v>
      </c>
      <c r="I53" s="21">
        <v>0</v>
      </c>
      <c r="J53" s="21">
        <v>563.89998000000003</v>
      </c>
      <c r="K53" s="19"/>
    </row>
    <row r="54" spans="2:11" ht="13.5" customHeight="1">
      <c r="B54" s="12"/>
      <c r="C54" s="13" t="s">
        <v>76</v>
      </c>
      <c r="D54" s="20" t="s">
        <v>37</v>
      </c>
      <c r="E54" s="24">
        <v>9670350</v>
      </c>
      <c r="F54" s="31">
        <v>2025</v>
      </c>
      <c r="G54" s="21">
        <v>0</v>
      </c>
      <c r="H54" s="24">
        <v>0</v>
      </c>
      <c r="I54" s="21">
        <v>0</v>
      </c>
      <c r="J54" s="21">
        <v>463.66771999999997</v>
      </c>
      <c r="K54" s="19"/>
    </row>
    <row r="55" spans="2:11" ht="13.5" customHeight="1" thickBot="1">
      <c r="B55" s="12"/>
      <c r="C55" s="13" t="s">
        <v>98</v>
      </c>
      <c r="D55" s="32" t="s">
        <v>37</v>
      </c>
      <c r="E55" s="24">
        <v>394546.12948578002</v>
      </c>
      <c r="F55" s="31">
        <v>2036</v>
      </c>
      <c r="G55" s="33">
        <v>0</v>
      </c>
      <c r="H55" s="24">
        <v>0</v>
      </c>
      <c r="I55" s="21">
        <v>1219.79008</v>
      </c>
      <c r="J55" s="21">
        <v>7.2902500000000003</v>
      </c>
      <c r="K55" s="19"/>
    </row>
    <row r="56" spans="2:11" ht="13.5" thickBot="1">
      <c r="B56" s="80" t="s">
        <v>15</v>
      </c>
      <c r="C56" s="81"/>
      <c r="D56" s="32"/>
      <c r="E56" s="11">
        <f>E57</f>
        <v>59.945999999999998</v>
      </c>
      <c r="F56" s="25"/>
      <c r="G56" s="11">
        <f t="shared" ref="G56:J56" si="2">G57</f>
        <v>0</v>
      </c>
      <c r="H56" s="26">
        <f t="shared" si="2"/>
        <v>0</v>
      </c>
      <c r="I56" s="11">
        <f t="shared" si="2"/>
        <v>0</v>
      </c>
      <c r="J56" s="11">
        <f t="shared" si="2"/>
        <v>0</v>
      </c>
    </row>
    <row r="57" spans="2:11" ht="13.5" customHeight="1" thickBot="1">
      <c r="B57" s="12"/>
      <c r="C57" s="13" t="s">
        <v>32</v>
      </c>
      <c r="D57" s="10" t="s">
        <v>7</v>
      </c>
      <c r="E57" s="21">
        <v>59.945999999999998</v>
      </c>
      <c r="F57" s="23">
        <v>0</v>
      </c>
      <c r="G57" s="21">
        <v>0</v>
      </c>
      <c r="H57" s="24">
        <v>0</v>
      </c>
      <c r="I57" s="21">
        <v>0</v>
      </c>
      <c r="J57" s="21">
        <v>0</v>
      </c>
      <c r="K57" s="19"/>
    </row>
    <row r="58" spans="2:11" ht="13.5" thickBot="1">
      <c r="B58" s="80" t="s">
        <v>60</v>
      </c>
      <c r="C58" s="81"/>
      <c r="D58" s="10"/>
      <c r="E58" s="11">
        <f>E59+E62+E65+E66+E67+E68</f>
        <v>5264402.565550724</v>
      </c>
      <c r="F58" s="25"/>
      <c r="G58" s="11">
        <f t="shared" ref="G58:J58" si="3">G59+G62+G65+G66+G67+G68</f>
        <v>508457.35763896396</v>
      </c>
      <c r="H58" s="11">
        <f t="shared" si="3"/>
        <v>0</v>
      </c>
      <c r="I58" s="11">
        <f t="shared" si="3"/>
        <v>0</v>
      </c>
      <c r="J58" s="11">
        <f t="shared" si="3"/>
        <v>0</v>
      </c>
    </row>
    <row r="59" spans="2:11" ht="13.5" customHeight="1">
      <c r="B59" s="12" t="s">
        <v>58</v>
      </c>
      <c r="C59" s="34"/>
      <c r="D59" s="14"/>
      <c r="E59" s="18">
        <f>SUM(E60:E61)</f>
        <v>1648454.5365559999</v>
      </c>
      <c r="F59" s="27"/>
      <c r="G59" s="15">
        <f t="shared" ref="G59" si="4">SUM(G60:G61)</f>
        <v>0</v>
      </c>
      <c r="H59" s="18">
        <f t="shared" ref="H59:J59" si="5">SUM(H60:H61)</f>
        <v>0</v>
      </c>
      <c r="I59" s="15">
        <f t="shared" si="5"/>
        <v>0</v>
      </c>
      <c r="J59" s="15">
        <f t="shared" si="5"/>
        <v>0</v>
      </c>
      <c r="K59" s="19"/>
    </row>
    <row r="60" spans="2:11" ht="13.5" customHeight="1">
      <c r="B60" s="12"/>
      <c r="C60" s="13" t="s">
        <v>16</v>
      </c>
      <c r="D60" s="20" t="s">
        <v>37</v>
      </c>
      <c r="E60" s="24">
        <v>632518.2527999999</v>
      </c>
      <c r="F60" s="22">
        <v>2025</v>
      </c>
      <c r="G60" s="21">
        <v>0</v>
      </c>
      <c r="H60" s="24">
        <v>0</v>
      </c>
      <c r="I60" s="21">
        <v>0</v>
      </c>
      <c r="J60" s="21">
        <v>0</v>
      </c>
      <c r="K60" s="19"/>
    </row>
    <row r="61" spans="2:11" ht="13.5" customHeight="1">
      <c r="B61" s="12"/>
      <c r="C61" s="13" t="s">
        <v>17</v>
      </c>
      <c r="D61" s="20" t="s">
        <v>37</v>
      </c>
      <c r="E61" s="24">
        <v>1015936.2837559999</v>
      </c>
      <c r="F61" s="22">
        <v>2025</v>
      </c>
      <c r="G61" s="21">
        <v>0</v>
      </c>
      <c r="H61" s="24">
        <v>0</v>
      </c>
      <c r="I61" s="21">
        <v>0</v>
      </c>
      <c r="J61" s="21">
        <v>0</v>
      </c>
      <c r="K61" s="19"/>
    </row>
    <row r="62" spans="2:11" ht="14.25" customHeight="1">
      <c r="B62" s="12" t="s">
        <v>18</v>
      </c>
      <c r="C62" s="13"/>
      <c r="D62" s="20"/>
      <c r="E62" s="18">
        <f>SUM(E63:E64)</f>
        <v>623953.86849499994</v>
      </c>
      <c r="F62" s="27"/>
      <c r="G62" s="15">
        <f t="shared" ref="G62" si="6">SUM(G63:G64)</f>
        <v>0</v>
      </c>
      <c r="H62" s="18">
        <f t="shared" ref="H62:J62" si="7">SUM(H63:H64)</f>
        <v>0</v>
      </c>
      <c r="I62" s="15">
        <f t="shared" si="7"/>
        <v>0</v>
      </c>
      <c r="J62" s="15">
        <f t="shared" si="7"/>
        <v>0</v>
      </c>
      <c r="K62" s="19"/>
    </row>
    <row r="63" spans="2:11" ht="13.5" customHeight="1">
      <c r="B63" s="12"/>
      <c r="C63" s="13" t="s">
        <v>19</v>
      </c>
      <c r="D63" s="20" t="s">
        <v>37</v>
      </c>
      <c r="E63" s="24">
        <v>43150.326610999997</v>
      </c>
      <c r="F63" s="22">
        <v>2025</v>
      </c>
      <c r="G63" s="21">
        <v>0</v>
      </c>
      <c r="H63" s="24">
        <v>0</v>
      </c>
      <c r="I63" s="21">
        <v>0</v>
      </c>
      <c r="J63" s="21">
        <v>0</v>
      </c>
      <c r="K63" s="19"/>
    </row>
    <row r="64" spans="2:11" ht="13.5" customHeight="1">
      <c r="B64" s="12"/>
      <c r="C64" s="13" t="s">
        <v>20</v>
      </c>
      <c r="D64" s="20" t="s">
        <v>37</v>
      </c>
      <c r="E64" s="24">
        <v>580803.54188399995</v>
      </c>
      <c r="F64" s="22">
        <v>2025</v>
      </c>
      <c r="G64" s="21">
        <v>0</v>
      </c>
      <c r="H64" s="24">
        <v>0</v>
      </c>
      <c r="I64" s="21">
        <v>0</v>
      </c>
      <c r="J64" s="21">
        <v>0</v>
      </c>
      <c r="K64" s="19"/>
    </row>
    <row r="65" spans="2:11" ht="13.5" customHeight="1">
      <c r="B65" s="12" t="s">
        <v>85</v>
      </c>
      <c r="C65" s="13"/>
      <c r="D65" s="20" t="s">
        <v>83</v>
      </c>
      <c r="E65" s="24">
        <v>565762.08927084005</v>
      </c>
      <c r="F65" s="22">
        <v>2027</v>
      </c>
      <c r="G65" s="21">
        <v>118707.01137746601</v>
      </c>
      <c r="H65" s="24">
        <v>0</v>
      </c>
      <c r="I65" s="21">
        <v>0</v>
      </c>
      <c r="J65" s="21">
        <v>0</v>
      </c>
      <c r="K65" s="19"/>
    </row>
    <row r="66" spans="2:11" ht="13.5" customHeight="1">
      <c r="B66" s="12" t="s">
        <v>86</v>
      </c>
      <c r="C66" s="13"/>
      <c r="D66" s="20" t="s">
        <v>83</v>
      </c>
      <c r="E66" s="24">
        <v>238356.756792</v>
      </c>
      <c r="F66" s="22">
        <v>2030</v>
      </c>
      <c r="G66" s="21">
        <v>58364.079914848</v>
      </c>
      <c r="H66" s="24">
        <v>0</v>
      </c>
      <c r="I66" s="21">
        <v>0</v>
      </c>
      <c r="J66" s="21">
        <v>0</v>
      </c>
      <c r="K66" s="19"/>
    </row>
    <row r="67" spans="2:11" ht="13.5" customHeight="1">
      <c r="B67" s="12" t="s">
        <v>87</v>
      </c>
      <c r="C67" s="13"/>
      <c r="D67" s="20" t="s">
        <v>83</v>
      </c>
      <c r="E67" s="24">
        <v>1987312.9867667996</v>
      </c>
      <c r="F67" s="22">
        <v>2030</v>
      </c>
      <c r="G67" s="21">
        <v>257094.59659664994</v>
      </c>
      <c r="H67" s="24">
        <v>0</v>
      </c>
      <c r="I67" s="21">
        <v>0</v>
      </c>
      <c r="J67" s="21">
        <v>0</v>
      </c>
      <c r="K67" s="19"/>
    </row>
    <row r="68" spans="2:11" ht="13.5" customHeight="1" thickBot="1">
      <c r="B68" s="12" t="s">
        <v>99</v>
      </c>
      <c r="C68" s="13"/>
      <c r="D68" s="32" t="s">
        <v>100</v>
      </c>
      <c r="E68" s="24">
        <v>200562.32767008399</v>
      </c>
      <c r="F68" s="22">
        <v>2042</v>
      </c>
      <c r="G68" s="21">
        <v>74291.669750000001</v>
      </c>
      <c r="H68" s="24">
        <v>0</v>
      </c>
      <c r="I68" s="21">
        <v>0</v>
      </c>
      <c r="J68" s="21">
        <v>0</v>
      </c>
      <c r="K68" s="19"/>
    </row>
    <row r="69" spans="2:11" ht="13.5" thickBot="1">
      <c r="B69" s="80" t="s">
        <v>27</v>
      </c>
      <c r="C69" s="81"/>
      <c r="D69" s="32"/>
      <c r="E69" s="11">
        <f>SUM(E70:E70)</f>
        <v>32491.768702019985</v>
      </c>
      <c r="F69" s="25"/>
      <c r="G69" s="11">
        <f>SUM(G70:G70)</f>
        <v>0</v>
      </c>
      <c r="H69" s="26">
        <f>SUM(H70:H70)</f>
        <v>31318.792249999999</v>
      </c>
      <c r="I69" s="11">
        <f>SUM(I70:I70)</f>
        <v>0</v>
      </c>
      <c r="J69" s="11">
        <f>SUM(J70:J70)</f>
        <v>6373.5626700000003</v>
      </c>
    </row>
    <row r="70" spans="2:11" ht="13.5" customHeight="1" thickBot="1">
      <c r="B70" s="12"/>
      <c r="C70" s="13" t="s">
        <v>75</v>
      </c>
      <c r="D70" s="20" t="s">
        <v>37</v>
      </c>
      <c r="E70" s="24">
        <v>32491.768702019985</v>
      </c>
      <c r="F70" s="22">
        <v>2020</v>
      </c>
      <c r="G70" s="21">
        <v>0</v>
      </c>
      <c r="H70" s="24">
        <v>31318.792249999999</v>
      </c>
      <c r="I70" s="21">
        <v>0</v>
      </c>
      <c r="J70" s="21">
        <v>6373.5626700000003</v>
      </c>
      <c r="K70" s="19"/>
    </row>
    <row r="71" spans="2:11" ht="13.5" thickBot="1">
      <c r="B71" s="80" t="s">
        <v>65</v>
      </c>
      <c r="C71" s="81"/>
      <c r="D71" s="10"/>
      <c r="E71" s="11">
        <v>0</v>
      </c>
      <c r="F71" s="25"/>
      <c r="G71" s="11">
        <v>0</v>
      </c>
      <c r="H71" s="26">
        <v>0</v>
      </c>
      <c r="I71" s="11">
        <v>0</v>
      </c>
      <c r="J71" s="11">
        <v>0</v>
      </c>
    </row>
    <row r="72" spans="2:11" ht="13.5" thickBot="1">
      <c r="B72" s="80" t="s">
        <v>21</v>
      </c>
      <c r="C72" s="81"/>
      <c r="D72" s="10"/>
      <c r="E72" s="11">
        <f>E73+E76+E77</f>
        <v>7931841.0311364084</v>
      </c>
      <c r="F72" s="25"/>
      <c r="G72" s="11">
        <f t="shared" ref="G72" si="8">G73+G76+G77</f>
        <v>0</v>
      </c>
      <c r="H72" s="26">
        <f t="shared" ref="H72:J72" si="9">H73+H76+H77</f>
        <v>417529.03401</v>
      </c>
      <c r="I72" s="11">
        <f t="shared" si="9"/>
        <v>45359.35684</v>
      </c>
      <c r="J72" s="11">
        <f t="shared" si="9"/>
        <v>0</v>
      </c>
    </row>
    <row r="73" spans="2:11" ht="13.5" customHeight="1">
      <c r="B73" s="12" t="s">
        <v>63</v>
      </c>
      <c r="C73" s="13"/>
      <c r="D73" s="20"/>
      <c r="E73" s="15">
        <f>SUM(E74:E75)</f>
        <v>7931841.0311364084</v>
      </c>
      <c r="F73" s="16"/>
      <c r="G73" s="15">
        <f t="shared" ref="G73" si="10">SUM(G74:G75)</f>
        <v>0</v>
      </c>
      <c r="H73" s="18">
        <f t="shared" ref="H73:J73" si="11">SUM(H74:H75)</f>
        <v>417529.03401</v>
      </c>
      <c r="I73" s="15">
        <f t="shared" si="11"/>
        <v>45359.35684</v>
      </c>
      <c r="J73" s="15">
        <f t="shared" si="11"/>
        <v>0</v>
      </c>
      <c r="K73" s="19"/>
    </row>
    <row r="74" spans="2:11" ht="13.5" customHeight="1">
      <c r="B74" s="12"/>
      <c r="C74" s="13" t="s">
        <v>22</v>
      </c>
      <c r="D74" s="20" t="s">
        <v>37</v>
      </c>
      <c r="E74" s="21">
        <v>1299554.8321741098</v>
      </c>
      <c r="F74" s="22">
        <v>2021</v>
      </c>
      <c r="G74" s="21">
        <v>0</v>
      </c>
      <c r="H74" s="24">
        <v>417529.03401</v>
      </c>
      <c r="I74" s="21">
        <v>45359.35684</v>
      </c>
      <c r="J74" s="21">
        <v>0</v>
      </c>
      <c r="K74" s="19"/>
    </row>
    <row r="75" spans="2:11" ht="13.5" customHeight="1">
      <c r="B75" s="12"/>
      <c r="C75" s="13" t="s">
        <v>23</v>
      </c>
      <c r="D75" s="20" t="s">
        <v>37</v>
      </c>
      <c r="E75" s="21">
        <v>6632286.1989622992</v>
      </c>
      <c r="F75" s="22">
        <v>2031</v>
      </c>
      <c r="G75" s="21">
        <v>0</v>
      </c>
      <c r="H75" s="24">
        <v>0</v>
      </c>
      <c r="I75" s="21">
        <v>0</v>
      </c>
      <c r="J75" s="21">
        <v>0</v>
      </c>
      <c r="K75" s="19"/>
    </row>
    <row r="76" spans="2:11" ht="13.5" customHeight="1">
      <c r="B76" s="12" t="s">
        <v>64</v>
      </c>
      <c r="C76" s="13"/>
      <c r="D76" s="20"/>
      <c r="E76" s="15">
        <v>0</v>
      </c>
      <c r="F76" s="27"/>
      <c r="G76" s="15">
        <v>0</v>
      </c>
      <c r="H76" s="27">
        <v>0</v>
      </c>
      <c r="I76" s="15">
        <v>0</v>
      </c>
      <c r="J76" s="15">
        <v>0</v>
      </c>
      <c r="K76" s="19"/>
    </row>
    <row r="77" spans="2:11" ht="13.5" customHeight="1" thickBot="1">
      <c r="B77" s="12" t="s">
        <v>27</v>
      </c>
      <c r="C77" s="13"/>
      <c r="D77" s="20"/>
      <c r="E77" s="21">
        <v>0</v>
      </c>
      <c r="F77" s="23">
        <v>0</v>
      </c>
      <c r="G77" s="21">
        <v>0</v>
      </c>
      <c r="H77" s="24">
        <v>0</v>
      </c>
      <c r="I77" s="21">
        <v>0</v>
      </c>
      <c r="J77" s="21">
        <v>0</v>
      </c>
      <c r="K77" s="19"/>
    </row>
    <row r="78" spans="2:11" ht="13.5" thickBot="1">
      <c r="B78" s="80" t="s">
        <v>24</v>
      </c>
      <c r="C78" s="81"/>
      <c r="D78" s="10"/>
      <c r="E78" s="11">
        <f>E79</f>
        <v>920.52656099627302</v>
      </c>
      <c r="F78" s="25"/>
      <c r="G78" s="11">
        <f t="shared" ref="G78:J78" si="12">G79</f>
        <v>0</v>
      </c>
      <c r="H78" s="26">
        <f t="shared" si="12"/>
        <v>0</v>
      </c>
      <c r="I78" s="11">
        <f t="shared" si="12"/>
        <v>0</v>
      </c>
      <c r="J78" s="11">
        <f t="shared" si="12"/>
        <v>0</v>
      </c>
    </row>
    <row r="79" spans="2:11" ht="13.5" customHeight="1" thickBot="1">
      <c r="B79" s="12"/>
      <c r="C79" s="13" t="s">
        <v>25</v>
      </c>
      <c r="D79" s="20" t="s">
        <v>7</v>
      </c>
      <c r="E79" s="21">
        <v>920.52656099627302</v>
      </c>
      <c r="F79" s="23">
        <v>0</v>
      </c>
      <c r="G79" s="21">
        <v>0</v>
      </c>
      <c r="H79" s="24">
        <v>0</v>
      </c>
      <c r="I79" s="21">
        <v>0</v>
      </c>
      <c r="J79" s="21">
        <v>0</v>
      </c>
      <c r="K79" s="19"/>
    </row>
    <row r="80" spans="2:11" ht="13.5" thickBot="1">
      <c r="B80" s="80" t="s">
        <v>51</v>
      </c>
      <c r="C80" s="81"/>
      <c r="D80" s="14"/>
      <c r="E80" s="11">
        <f>E81+E86</f>
        <v>124957962.03499998</v>
      </c>
      <c r="F80" s="25"/>
      <c r="G80" s="11">
        <f>SUM(G81,G86)</f>
        <v>0</v>
      </c>
      <c r="H80" s="26">
        <f>SUM(H81,H86)</f>
        <v>563531.25</v>
      </c>
      <c r="I80" s="11">
        <f>SUM(I81,I86)</f>
        <v>2427203.6146600004</v>
      </c>
      <c r="J80" s="11">
        <f>SUM(J81,J86)</f>
        <v>1663.7193600000001</v>
      </c>
    </row>
    <row r="81" spans="2:11" ht="12.75" customHeight="1">
      <c r="B81" s="12" t="s">
        <v>52</v>
      </c>
      <c r="C81" s="13"/>
      <c r="D81" s="14"/>
      <c r="E81" s="18">
        <f>E82+E84</f>
        <v>16327697.034999998</v>
      </c>
      <c r="F81" s="27"/>
      <c r="G81" s="15">
        <f>G82+G84</f>
        <v>0</v>
      </c>
      <c r="H81" s="18">
        <f>H82+H84</f>
        <v>563531.25</v>
      </c>
      <c r="I81" s="15">
        <f>I82+I84</f>
        <v>281061.19591000001</v>
      </c>
      <c r="J81" s="15">
        <f>J82+J84</f>
        <v>1052.0380600000001</v>
      </c>
      <c r="K81" s="19"/>
    </row>
    <row r="82" spans="2:11" ht="12.75" customHeight="1">
      <c r="B82" s="12" t="s">
        <v>53</v>
      </c>
      <c r="C82" s="13"/>
      <c r="D82" s="20"/>
      <c r="E82" s="18">
        <f>SUM(E83:E83)</f>
        <v>16318715.624999998</v>
      </c>
      <c r="F82" s="27"/>
      <c r="G82" s="15">
        <f>SUM(G83:G83)</f>
        <v>0</v>
      </c>
      <c r="H82" s="18">
        <f>SUM(H83:H83)</f>
        <v>563531.25</v>
      </c>
      <c r="I82" s="18">
        <f>SUM(I83:I83)</f>
        <v>281061.19591000001</v>
      </c>
      <c r="J82" s="18">
        <f>SUM(J83:J83)</f>
        <v>1052.0380600000001</v>
      </c>
      <c r="K82" s="19"/>
    </row>
    <row r="83" spans="2:11" ht="12.75" customHeight="1">
      <c r="B83" s="12"/>
      <c r="C83" s="13" t="s">
        <v>71</v>
      </c>
      <c r="D83" s="20" t="s">
        <v>37</v>
      </c>
      <c r="E83" s="24">
        <v>16318715.624999998</v>
      </c>
      <c r="F83" s="22">
        <v>2026</v>
      </c>
      <c r="G83" s="21">
        <v>0</v>
      </c>
      <c r="H83" s="24">
        <v>563531.25</v>
      </c>
      <c r="I83" s="21">
        <v>281061.19591000001</v>
      </c>
      <c r="J83" s="21">
        <v>1052.0380600000001</v>
      </c>
      <c r="K83" s="19"/>
    </row>
    <row r="84" spans="2:11" ht="12.75" customHeight="1">
      <c r="B84" s="12" t="s">
        <v>54</v>
      </c>
      <c r="C84" s="13"/>
      <c r="D84" s="20"/>
      <c r="E84" s="18">
        <f>E85</f>
        <v>8981.41</v>
      </c>
      <c r="F84" s="27"/>
      <c r="G84" s="15">
        <f t="shared" ref="G84:J84" si="13">G85</f>
        <v>0</v>
      </c>
      <c r="H84" s="18">
        <f t="shared" si="13"/>
        <v>0</v>
      </c>
      <c r="I84" s="15">
        <f t="shared" si="13"/>
        <v>0</v>
      </c>
      <c r="J84" s="15">
        <f t="shared" si="13"/>
        <v>0</v>
      </c>
      <c r="K84" s="19"/>
    </row>
    <row r="85" spans="2:11" ht="12.75" customHeight="1">
      <c r="B85" s="12"/>
      <c r="C85" s="13" t="s">
        <v>26</v>
      </c>
      <c r="D85" s="20" t="s">
        <v>7</v>
      </c>
      <c r="E85" s="24">
        <v>8981.41</v>
      </c>
      <c r="F85" s="23">
        <v>0</v>
      </c>
      <c r="G85" s="21">
        <v>0</v>
      </c>
      <c r="H85" s="24">
        <v>0</v>
      </c>
      <c r="I85" s="21">
        <v>0</v>
      </c>
      <c r="J85" s="21">
        <v>0</v>
      </c>
      <c r="K85" s="19"/>
    </row>
    <row r="86" spans="2:11" ht="12.75" customHeight="1">
      <c r="B86" s="12" t="s">
        <v>55</v>
      </c>
      <c r="C86" s="13"/>
      <c r="D86" s="20"/>
      <c r="E86" s="18">
        <f>SUM(E87:E89)</f>
        <v>108630264.99999999</v>
      </c>
      <c r="F86" s="27"/>
      <c r="G86" s="15">
        <f>SUM(G87:G89)</f>
        <v>0</v>
      </c>
      <c r="H86" s="18">
        <f>SUM(H87:H89)</f>
        <v>0</v>
      </c>
      <c r="I86" s="18">
        <f>SUM(I87:I89)</f>
        <v>2146142.4187500002</v>
      </c>
      <c r="J86" s="18">
        <f>SUM(J87:J89)</f>
        <v>611.68129999999996</v>
      </c>
      <c r="K86" s="19"/>
    </row>
    <row r="87" spans="2:11" ht="12.75" customHeight="1">
      <c r="B87" s="12"/>
      <c r="C87" s="13" t="s">
        <v>70</v>
      </c>
      <c r="D87" s="20" t="s">
        <v>37</v>
      </c>
      <c r="E87" s="24">
        <v>46740024.999999993</v>
      </c>
      <c r="F87" s="22">
        <v>2021</v>
      </c>
      <c r="G87" s="21">
        <v>0</v>
      </c>
      <c r="H87" s="24">
        <v>0</v>
      </c>
      <c r="I87" s="21">
        <v>0</v>
      </c>
      <c r="J87" s="21">
        <v>0</v>
      </c>
      <c r="K87" s="19"/>
    </row>
    <row r="88" spans="2:11" ht="12.75" customHeight="1">
      <c r="B88" s="12"/>
      <c r="C88" s="13" t="s">
        <v>72</v>
      </c>
      <c r="D88" s="20" t="s">
        <v>37</v>
      </c>
      <c r="E88" s="24">
        <v>32879189.999999996</v>
      </c>
      <c r="F88" s="22">
        <v>2024</v>
      </c>
      <c r="G88" s="21">
        <v>0</v>
      </c>
      <c r="H88" s="24">
        <v>0</v>
      </c>
      <c r="I88" s="21">
        <v>1180179.45</v>
      </c>
      <c r="J88" s="21">
        <v>306.99676999999997</v>
      </c>
      <c r="K88" s="19"/>
    </row>
    <row r="89" spans="2:11" ht="12.75" customHeight="1" thickBot="1">
      <c r="B89" s="12"/>
      <c r="C89" s="13" t="s">
        <v>73</v>
      </c>
      <c r="D89" s="32" t="s">
        <v>37</v>
      </c>
      <c r="E89" s="24">
        <v>29011049.999999996</v>
      </c>
      <c r="F89" s="22">
        <v>2027</v>
      </c>
      <c r="G89" s="21">
        <v>0</v>
      </c>
      <c r="H89" s="24">
        <v>0</v>
      </c>
      <c r="I89" s="21">
        <v>965962.96875</v>
      </c>
      <c r="J89" s="21">
        <v>304.68453</v>
      </c>
      <c r="K89" s="19"/>
    </row>
    <row r="90" spans="2:11" ht="13.5" thickBot="1">
      <c r="B90" s="80" t="s">
        <v>56</v>
      </c>
      <c r="C90" s="81"/>
      <c r="D90" s="32"/>
      <c r="E90" s="35"/>
      <c r="F90" s="36"/>
      <c r="G90" s="35"/>
      <c r="H90" s="36"/>
      <c r="I90" s="35"/>
      <c r="J90" s="35"/>
    </row>
    <row r="91" spans="2:11" ht="13.5" thickBot="1">
      <c r="B91" s="80" t="s">
        <v>27</v>
      </c>
      <c r="C91" s="81"/>
      <c r="D91" s="10"/>
      <c r="E91" s="21"/>
      <c r="F91" s="23"/>
      <c r="G91" s="21"/>
      <c r="H91" s="23"/>
      <c r="I91" s="21"/>
      <c r="J91" s="21"/>
    </row>
    <row r="92" spans="2:11" ht="13.5" thickBot="1">
      <c r="B92" s="80" t="s">
        <v>59</v>
      </c>
      <c r="C92" s="81"/>
      <c r="D92" s="10" t="s">
        <v>28</v>
      </c>
      <c r="E92" s="11">
        <f>E80+E78+E72+E71+E69+E58+E56+E37+E7</f>
        <v>172562775.23979557</v>
      </c>
      <c r="F92" s="25"/>
      <c r="G92" s="11">
        <f>G80+G78+G72+G71+G69+G58+G56+G37+G7</f>
        <v>541715.46053896402</v>
      </c>
      <c r="H92" s="26">
        <f>H80+H78+H72+H71+H69+H58+H56+H37+H7</f>
        <v>1722491.1089157648</v>
      </c>
      <c r="I92" s="11">
        <f>I80+I78+I72+I71+I69+I58+I56+I37+I7</f>
        <v>2830095.4564086413</v>
      </c>
      <c r="J92" s="11">
        <f>J80+J78+J72+J71+J69+J58+J56+J37+J7</f>
        <v>10024.90141212</v>
      </c>
      <c r="K92" s="37"/>
    </row>
    <row r="93" spans="2:11" ht="13.5" thickBot="1">
      <c r="B93" s="80" t="s">
        <v>29</v>
      </c>
      <c r="C93" s="81"/>
      <c r="D93" s="10"/>
      <c r="E93" s="35"/>
      <c r="F93" s="36"/>
      <c r="G93" s="35"/>
      <c r="H93" s="38"/>
      <c r="I93" s="38"/>
      <c r="J93" s="38"/>
    </row>
    <row r="94" spans="2:11">
      <c r="B94" s="39" t="s">
        <v>30</v>
      </c>
      <c r="C94" s="40"/>
      <c r="D94" s="14" t="s">
        <v>7</v>
      </c>
      <c r="E94" s="41"/>
      <c r="F94" s="42"/>
      <c r="G94" s="41"/>
      <c r="H94" s="43"/>
      <c r="I94" s="41"/>
      <c r="J94" s="41"/>
    </row>
    <row r="95" spans="2:11">
      <c r="B95" s="44" t="s">
        <v>15</v>
      </c>
      <c r="C95" s="45"/>
      <c r="D95" s="20" t="s">
        <v>7</v>
      </c>
      <c r="E95" s="46"/>
      <c r="F95" s="47"/>
      <c r="G95" s="46"/>
      <c r="H95" s="48"/>
      <c r="I95" s="46"/>
      <c r="J95" s="46"/>
      <c r="K95" s="19"/>
    </row>
    <row r="96" spans="2:11">
      <c r="B96" s="44" t="s">
        <v>31</v>
      </c>
      <c r="C96" s="45"/>
      <c r="D96" s="20" t="s">
        <v>7</v>
      </c>
      <c r="E96" s="46"/>
      <c r="F96" s="47"/>
      <c r="G96" s="46"/>
      <c r="H96" s="48"/>
      <c r="I96" s="46"/>
      <c r="J96" s="46"/>
      <c r="K96" s="49"/>
    </row>
    <row r="97" spans="2:11" ht="13.5" thickBot="1">
      <c r="B97" s="50" t="s">
        <v>27</v>
      </c>
      <c r="C97" s="51"/>
      <c r="D97" s="32" t="s">
        <v>7</v>
      </c>
      <c r="E97" s="52"/>
      <c r="F97" s="53"/>
      <c r="G97" s="52"/>
      <c r="H97" s="54"/>
      <c r="I97" s="52"/>
      <c r="J97" s="52"/>
      <c r="K97" s="5"/>
    </row>
    <row r="98" spans="2:11" ht="12.75" customHeight="1">
      <c r="B98" s="13"/>
      <c r="C98" s="13"/>
      <c r="D98" s="55"/>
      <c r="E98" s="5"/>
      <c r="F98" s="5"/>
      <c r="G98" s="5"/>
      <c r="H98" s="5"/>
      <c r="I98" s="5"/>
      <c r="J98" s="5"/>
    </row>
    <row r="99" spans="2:11" ht="12.75" customHeight="1">
      <c r="B99" s="2" t="s">
        <v>33</v>
      </c>
      <c r="D99" s="56"/>
      <c r="E99" s="19"/>
      <c r="F99" s="19"/>
      <c r="G99" s="19"/>
      <c r="H99" s="19"/>
      <c r="I99" s="19"/>
      <c r="J99" s="19"/>
    </row>
    <row r="100" spans="2:11" ht="12.75" customHeight="1">
      <c r="B100" s="1" t="s">
        <v>104</v>
      </c>
      <c r="C100" s="1"/>
      <c r="D100" s="57"/>
      <c r="E100" s="58"/>
      <c r="F100" s="58"/>
      <c r="G100" s="58"/>
      <c r="H100" s="58"/>
      <c r="I100" s="58"/>
      <c r="J100" s="58"/>
    </row>
    <row r="101" spans="2:11" ht="12.75" customHeight="1">
      <c r="B101" s="2" t="s">
        <v>68</v>
      </c>
      <c r="C101" s="1"/>
      <c r="D101" s="59"/>
      <c r="E101" s="59"/>
      <c r="F101" s="59"/>
      <c r="G101" s="59"/>
      <c r="H101" s="59"/>
      <c r="I101" s="60"/>
      <c r="J101" s="59"/>
      <c r="K101" s="61"/>
    </row>
    <row r="102" spans="2:11" ht="12.75" customHeight="1">
      <c r="B102" s="1" t="s">
        <v>105</v>
      </c>
      <c r="D102" s="61"/>
      <c r="E102" s="62"/>
      <c r="F102" s="62"/>
      <c r="G102" s="62"/>
      <c r="H102" s="63"/>
      <c r="I102" s="63"/>
      <c r="J102" s="63"/>
      <c r="K102" s="64"/>
    </row>
    <row r="103" spans="2:11">
      <c r="D103" s="61"/>
      <c r="E103" s="62"/>
      <c r="F103" s="62"/>
      <c r="G103" s="62"/>
      <c r="H103" s="65"/>
      <c r="I103" s="65"/>
      <c r="J103" s="65"/>
      <c r="K103" s="66"/>
    </row>
    <row r="104" spans="2:11">
      <c r="B104" s="67"/>
      <c r="D104" s="61"/>
      <c r="E104" s="65"/>
      <c r="F104" s="65"/>
      <c r="G104" s="65"/>
      <c r="H104" s="65"/>
      <c r="I104" s="68"/>
      <c r="J104" s="68"/>
      <c r="K104" s="64"/>
    </row>
    <row r="105" spans="2:11">
      <c r="B105" s="67"/>
      <c r="E105" s="69"/>
      <c r="F105" s="69"/>
      <c r="G105" s="69"/>
      <c r="H105" s="69"/>
      <c r="I105" s="69"/>
      <c r="J105" s="70"/>
      <c r="K105" s="61"/>
    </row>
    <row r="106" spans="2:11">
      <c r="E106" s="71"/>
      <c r="F106" s="71"/>
      <c r="G106" s="71"/>
      <c r="H106" s="69"/>
      <c r="I106" s="72"/>
      <c r="J106" s="73"/>
      <c r="K106" s="61"/>
    </row>
    <row r="107" spans="2:11">
      <c r="E107" s="74"/>
      <c r="F107" s="74"/>
      <c r="G107" s="74"/>
      <c r="H107" s="74"/>
      <c r="I107" s="74"/>
      <c r="J107" s="74"/>
      <c r="K107" s="61"/>
    </row>
    <row r="108" spans="2:11">
      <c r="E108" s="74"/>
      <c r="F108" s="74"/>
      <c r="G108" s="74"/>
      <c r="H108" s="75"/>
      <c r="I108" s="76"/>
      <c r="J108" s="77"/>
      <c r="K108" s="61"/>
    </row>
    <row r="109" spans="2:11">
      <c r="E109" s="75"/>
      <c r="F109" s="75"/>
      <c r="G109" s="75"/>
      <c r="H109" s="78"/>
      <c r="I109" s="75"/>
      <c r="J109" s="79"/>
      <c r="K109" s="72"/>
    </row>
    <row r="110" spans="2:11">
      <c r="K110" s="72"/>
    </row>
    <row r="112" spans="2:11">
      <c r="E112" s="6"/>
      <c r="F112" s="6"/>
      <c r="G112" s="6"/>
    </row>
  </sheetData>
  <mergeCells count="22">
    <mergeCell ref="B1:J1"/>
    <mergeCell ref="B7:C7"/>
    <mergeCell ref="B37:C37"/>
    <mergeCell ref="B2:J2"/>
    <mergeCell ref="B5:C6"/>
    <mergeCell ref="D5:D6"/>
    <mergeCell ref="E5:E6"/>
    <mergeCell ref="F5:F6"/>
    <mergeCell ref="G5:G6"/>
    <mergeCell ref="H5:I5"/>
    <mergeCell ref="J5:J6"/>
    <mergeCell ref="B56:C56"/>
    <mergeCell ref="B80:C80"/>
    <mergeCell ref="B93:C93"/>
    <mergeCell ref="B90:C90"/>
    <mergeCell ref="B91:C91"/>
    <mergeCell ref="B92:C92"/>
    <mergeCell ref="B58:C58"/>
    <mergeCell ref="B78:C78"/>
    <mergeCell ref="B72:C72"/>
    <mergeCell ref="B71:C71"/>
    <mergeCell ref="B69:C69"/>
  </mergeCells>
  <phoneticPr fontId="0" type="noConversion"/>
  <printOptions horizontalCentered="1" verticalCentered="1"/>
  <pageMargins left="0.75" right="0.75" top="1" bottom="1" header="0" footer="0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2020-05-18T22:42:48Z</dcterms:modified>
</cp:coreProperties>
</file>