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39" i="28" l="1"/>
  <c r="E11" i="28" l="1"/>
  <c r="G89" i="28" l="1"/>
  <c r="G86" i="28"/>
  <c r="G82" i="28"/>
  <c r="G73" i="28"/>
  <c r="G59" i="28"/>
  <c r="G11" i="28"/>
  <c r="G65" i="28" l="1"/>
  <c r="G54" i="28"/>
  <c r="G8" i="28"/>
  <c r="G62" i="28"/>
  <c r="G49" i="28"/>
  <c r="G91" i="28"/>
  <c r="G77" i="28"/>
  <c r="G76" i="28" s="1"/>
  <c r="G85" i="28"/>
  <c r="G61" i="28" l="1"/>
  <c r="G38" i="28"/>
  <c r="G7" i="28"/>
  <c r="G84" i="28"/>
  <c r="G97" i="28" l="1"/>
  <c r="J86" i="28" l="1"/>
  <c r="I86" i="28"/>
  <c r="H86" i="28"/>
  <c r="E86" i="28"/>
  <c r="J65" i="28"/>
  <c r="H65" i="28"/>
  <c r="E65" i="28"/>
  <c r="E62" i="28"/>
  <c r="E61" i="28" s="1"/>
  <c r="J54" i="28"/>
  <c r="I54" i="28"/>
  <c r="H54" i="28"/>
  <c r="E54" i="28"/>
  <c r="J11" i="28"/>
  <c r="I11" i="28"/>
  <c r="H11" i="28"/>
  <c r="E91" i="28" l="1"/>
  <c r="I65" i="28"/>
  <c r="E39" i="28"/>
  <c r="E49" i="28"/>
  <c r="H91" i="28"/>
  <c r="I91" i="28"/>
  <c r="J91" i="28"/>
  <c r="H73" i="28"/>
  <c r="E73" i="28"/>
  <c r="I73" i="28"/>
  <c r="J73" i="28"/>
  <c r="E8" i="28"/>
  <c r="H8" i="28"/>
  <c r="I8" i="28"/>
  <c r="J8" i="28"/>
  <c r="I49" i="28"/>
  <c r="J89" i="28" l="1"/>
  <c r="I89" i="28"/>
  <c r="H89" i="28"/>
  <c r="E89" i="28"/>
  <c r="E85" i="28" s="1"/>
  <c r="E84" i="28" s="1"/>
  <c r="J59" i="28"/>
  <c r="I59" i="28"/>
  <c r="H59" i="28"/>
  <c r="E59" i="28"/>
  <c r="E82" i="28"/>
  <c r="H82" i="28"/>
  <c r="I82" i="28"/>
  <c r="J82" i="28"/>
  <c r="J85" i="28" l="1"/>
  <c r="J84" i="28" s="1"/>
  <c r="H85" i="28"/>
  <c r="H84" i="28" s="1"/>
  <c r="J77" i="28"/>
  <c r="J76" i="28" s="1"/>
  <c r="H77" i="28"/>
  <c r="H76" i="28" s="1"/>
  <c r="J62" i="28"/>
  <c r="J61" i="28" s="1"/>
  <c r="H62" i="28"/>
  <c r="H61" i="28" s="1"/>
  <c r="I39" i="28"/>
  <c r="E7" i="28"/>
  <c r="I77" i="28"/>
  <c r="I76" i="28" s="1"/>
  <c r="E77" i="28"/>
  <c r="E76" i="28" s="1"/>
  <c r="I62" i="28"/>
  <c r="I61" i="28" s="1"/>
  <c r="J49" i="28"/>
  <c r="H49" i="28"/>
  <c r="J39" i="28"/>
  <c r="H39" i="28"/>
  <c r="I85" i="28"/>
  <c r="I84" i="28" s="1"/>
  <c r="I7" i="28" l="1"/>
  <c r="J38" i="28"/>
  <c r="I38" i="28"/>
  <c r="J7" i="28"/>
  <c r="H7" i="28"/>
  <c r="H38" i="28"/>
  <c r="E38" i="28"/>
  <c r="E97" i="28" l="1"/>
  <c r="J97" i="28"/>
  <c r="I97" i="28"/>
  <c r="H97" i="28"/>
</calcChain>
</file>

<file path=xl/sharedStrings.xml><?xml version="1.0" encoding="utf-8"?>
<sst xmlns="http://schemas.openxmlformats.org/spreadsheetml/2006/main" count="185" uniqueCount="112">
  <si>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</si>
  <si>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</si>
  <si>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</si>
  <si>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</si>
  <si>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</si>
  <si>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</si>
  <si>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</si>
  <si>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</si>
  <si>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</si>
  <si>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</si>
  <si>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</si>
  <si>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</si>
  <si>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</si>
  <si>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</si>
  <si>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</si>
  <si>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</si>
  <si>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</si>
  <si>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</si>
  <si>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</si>
  <si>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</si>
  <si>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</si>
  <si>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</si>
  <si>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</si>
  <si>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</si>
  <si>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</si>
  <si>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</si>
  <si>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</si>
  <si>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</si>
  <si>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</si>
  <si>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</si>
  <si>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</si>
  <si>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</si>
  <si>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</si>
  <si>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</si>
  <si>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</si>
  <si>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</si>
  <si>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</si>
  <si>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</si>
  <si>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</si>
  <si>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</si>
  <si>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</si>
  <si>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</si>
  <si>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 X-0032-13</t>
  </si>
  <si>
    <t>FFFIR - X-0029-13</t>
  </si>
  <si>
    <t>FFFIR - X-0036-13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</si>
  <si>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</si>
  <si>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</si>
  <si>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</si>
  <si>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</si>
  <si>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</si>
  <si>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</si>
  <si>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</si>
  <si>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</si>
  <si>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</si>
  <si>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</si>
  <si>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</si>
  <si>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</si>
  <si>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</si>
  <si>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</si>
  <si>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</si>
  <si>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</si>
  <si>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</si>
  <si>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</si>
  <si>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</si>
  <si>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</si>
  <si>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</si>
  <si>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</si>
  <si>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</si>
  <si>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</si>
  <si>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</si>
  <si>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</si>
  <si>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</si>
  <si>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</si>
  <si>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</si>
  <si>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</si>
  <si>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</si>
  <si>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</si>
  <si>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</si>
  <si>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</si>
  <si>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</si>
  <si>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</si>
  <si>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</si>
  <si>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</si>
  <si>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</si>
  <si>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</si>
  <si>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</si>
  <si>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</si>
  <si>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</si>
  <si>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</si>
  <si>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</si>
  <si>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</si>
  <si>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</si>
  <si>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</si>
  <si>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</si>
  <si>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</si>
  <si>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</si>
  <si>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2022 2024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</si>
  <si>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</si>
  <si>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</si>
  <si>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</si>
  <si>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</si>
  <si>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</si>
  <si>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Título Proveedores</t>
  </si>
  <si>
    <t>FFFIR - X-0020-08 Morrison</t>
  </si>
  <si>
    <t>FFFIR - X-0026-08 A</t>
  </si>
  <si>
    <t>FFFIR - X-0033-13 S.Javier</t>
  </si>
  <si>
    <t>BIRF 8093 - PISEAR</t>
  </si>
  <si>
    <t>Etapa DICIEMBRE 2020</t>
  </si>
  <si>
    <t>STOCK DE DEUDA AL 31-12-2020</t>
  </si>
  <si>
    <t>(2) Los servicios de la deuda corresponden al período de Enero - Diciembre 2020</t>
  </si>
  <si>
    <t>(4) El tipo de cambio utilizado para la conversión de deuda en moneda de origen extranjera a pesos corrientes es el correspondiente al cambio vendedor del Banco Nación del último día hábil del mes 31/12/2020 USD:$84,15</t>
  </si>
  <si>
    <t>EUR:$103,5297 KWD:$277,477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</si>
</sst>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27"/>
  <sheetViews>
    <sheetView showGridLines="0" tabSelected="1" topLeftCell="B1" zoomScale="80" zoomScaleNormal="80" workbookViewId="0">
      <selection activeCell="B1" sqref="B1:J1"/>
    </sheetView>
  </sheetViews>
  <sheetFormatPr baseColWidth="10" defaultColWidth="11.453125" defaultRowHeight="12.5"/>
  <cols>
    <col min="1" max="1" width="18.54296875" style="2" customWidth="1"/>
    <col min="2" max="2" width="2.81640625" style="2" customWidth="1"/>
    <col min="3" max="3" width="71.54296875" style="2" customWidth="1"/>
    <col min="4" max="4" width="10" style="2" bestFit="1" customWidth="1"/>
    <col min="5" max="5" width="22.7265625" style="8" customWidth="1"/>
    <col min="6" max="6" width="15.54296875" style="8" customWidth="1"/>
    <col min="7" max="7" width="20.81640625" style="8" customWidth="1"/>
    <col min="8" max="9" width="21" style="2" bestFit="1" customWidth="1"/>
    <col min="10" max="10" width="23.81640625" style="2" bestFit="1" customWidth="1"/>
    <col min="11" max="11" width="9.7265625" style="2" customWidth="1"/>
    <col min="12" max="16384" width="11.453125" style="2"/>
  </cols>
  <sheetData>
    <row r="1" spans="2:11" s="2" customFormat="1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1" s="2" customFormat="1" ht="13">
      <c r="B2" s="3" t="s">
        <v>54</v>
      </c>
      <c r="C2" s="3"/>
      <c r="D2" s="3"/>
      <c r="E2" s="3"/>
      <c r="F2" s="3"/>
      <c r="G2" s="3"/>
      <c r="H2" s="3"/>
      <c r="I2" s="3"/>
      <c r="J2" s="3"/>
    </row>
    <row r="3" spans="2:11" s="2" customFormat="1">
      <c r="B3" s="4" t="s">
        <v>1</v>
      </c>
      <c r="D3" s="4"/>
      <c r="E3" s="5"/>
      <c r="F3" s="5"/>
      <c r="G3" s="5"/>
      <c r="H3" s="4"/>
      <c r="I3" s="6"/>
      <c r="J3" s="7"/>
    </row>
    <row r="4" spans="2:11" s="2" customFormat="1" ht="13" thickBot="1">
      <c r="B4" s="2" t="s">
        <v>107</v>
      </c>
      <c r="E4" s="8"/>
      <c r="F4" s="8"/>
      <c r="G4" s="8"/>
      <c r="H4" s="7"/>
      <c r="J4" s="6"/>
    </row>
    <row r="5" spans="2:11" s="2" customFormat="1" ht="13.5" thickBot="1">
      <c r="B5" s="9" t="s">
        <v>2</v>
      </c>
      <c r="C5" s="10"/>
      <c r="D5" s="11" t="s">
        <v>89</v>
      </c>
      <c r="E5" s="12" t="s">
        <v>108</v>
      </c>
      <c r="F5" s="12" t="s">
        <v>86</v>
      </c>
      <c r="G5" s="12" t="s">
        <v>87</v>
      </c>
      <c r="H5" s="13" t="s">
        <v>88</v>
      </c>
      <c r="I5" s="14"/>
      <c r="J5" s="15" t="s">
        <v>4</v>
      </c>
    </row>
    <row r="6" spans="2:11" s="2" customFormat="1" ht="13.5" thickBot="1">
      <c r="B6" s="16"/>
      <c r="C6" s="17"/>
      <c r="D6" s="18"/>
      <c r="E6" s="19"/>
      <c r="F6" s="19"/>
      <c r="G6" s="19"/>
      <c r="H6" s="20" t="s">
        <v>47</v>
      </c>
      <c r="I6" s="21" t="s">
        <v>3</v>
      </c>
      <c r="J6" s="22"/>
    </row>
    <row r="7" spans="2:11" s="2" customFormat="1" ht="13.5" thickBot="1">
      <c r="B7" s="23" t="s">
        <v>5</v>
      </c>
      <c r="C7" s="24"/>
      <c r="D7" s="25"/>
      <c r="E7" s="26">
        <f>E8+E11</f>
        <v>14092326.639537642</v>
      </c>
      <c r="F7" s="26"/>
      <c r="G7" s="26">
        <f>G8+G11</f>
        <v>4839502.3840500005</v>
      </c>
      <c r="H7" s="26">
        <f>H8+H11</f>
        <v>1937184.6933683171</v>
      </c>
      <c r="I7" s="26">
        <f>I8+I11</f>
        <v>956248.83006496285</v>
      </c>
      <c r="J7" s="26">
        <f>J8+J11</f>
        <v>0</v>
      </c>
    </row>
    <row r="8" spans="2:11" s="2" customFormat="1" ht="13.5" customHeight="1">
      <c r="B8" s="27" t="s">
        <v>6</v>
      </c>
      <c r="C8" s="28"/>
      <c r="D8" s="29"/>
      <c r="E8" s="30">
        <f>SUM(E9:E10)</f>
        <v>1559324.3832146449</v>
      </c>
      <c r="F8" s="31"/>
      <c r="G8" s="32">
        <f>SUM(G9:G10)</f>
        <v>0</v>
      </c>
      <c r="H8" s="33">
        <f>SUM(H9:H10)</f>
        <v>255472.49105712684</v>
      </c>
      <c r="I8" s="30">
        <f>SUM(I9:I10)</f>
        <v>103885.58285496297</v>
      </c>
      <c r="J8" s="30">
        <f>SUM(J9:J10)</f>
        <v>0</v>
      </c>
      <c r="K8" s="34"/>
    </row>
    <row r="9" spans="2:11" s="2" customFormat="1" ht="13.5" customHeight="1">
      <c r="B9" s="27"/>
      <c r="C9" s="28" t="s">
        <v>63</v>
      </c>
      <c r="D9" s="35" t="s">
        <v>7</v>
      </c>
      <c r="E9" s="36">
        <v>1559324.3831297688</v>
      </c>
      <c r="F9" s="37">
        <v>2030</v>
      </c>
      <c r="G9" s="36">
        <v>0</v>
      </c>
      <c r="H9" s="38">
        <v>155932.43831970589</v>
      </c>
      <c r="I9" s="36">
        <v>96259.897845713407</v>
      </c>
      <c r="J9" s="39">
        <v>0</v>
      </c>
      <c r="K9" s="34"/>
    </row>
    <row r="10" spans="2:11" s="2" customFormat="1" ht="13.5" customHeight="1">
      <c r="B10" s="27"/>
      <c r="C10" s="28" t="s">
        <v>66</v>
      </c>
      <c r="D10" s="35" t="s">
        <v>7</v>
      </c>
      <c r="E10" s="36">
        <v>8.4876108914613729E-5</v>
      </c>
      <c r="F10" s="37">
        <v>2020</v>
      </c>
      <c r="G10" s="36">
        <v>0</v>
      </c>
      <c r="H10" s="38">
        <v>99540.052737420949</v>
      </c>
      <c r="I10" s="36">
        <v>7625.6850092495652</v>
      </c>
      <c r="J10" s="39">
        <v>0</v>
      </c>
      <c r="K10" s="34"/>
    </row>
    <row r="11" spans="2:11" s="2" customFormat="1" ht="13.5" customHeight="1">
      <c r="B11" s="27" t="s">
        <v>59</v>
      </c>
      <c r="C11" s="28"/>
      <c r="D11" s="35"/>
      <c r="E11" s="30">
        <f>SUM(E12:E37)</f>
        <v>12533002.256322997</v>
      </c>
      <c r="F11" s="31"/>
      <c r="G11" s="30">
        <f t="shared" ref="G11:J11" si="0">SUM(G12:G37)</f>
        <v>4839502.3840500005</v>
      </c>
      <c r="H11" s="30">
        <f t="shared" si="0"/>
        <v>1681712.2023111903</v>
      </c>
      <c r="I11" s="30">
        <f t="shared" si="0"/>
        <v>852363.24720999994</v>
      </c>
      <c r="J11" s="30">
        <f t="shared" si="0"/>
        <v>0</v>
      </c>
      <c r="K11" s="34"/>
    </row>
    <row r="12" spans="2:11" s="2" customFormat="1" ht="13.5" customHeight="1">
      <c r="B12" s="27"/>
      <c r="C12" s="28" t="s">
        <v>41</v>
      </c>
      <c r="D12" s="35" t="s">
        <v>7</v>
      </c>
      <c r="E12" s="36">
        <v>1854.7258800000002</v>
      </c>
      <c r="F12" s="37">
        <v>2021</v>
      </c>
      <c r="G12" s="36">
        <v>0</v>
      </c>
      <c r="H12" s="38">
        <v>3920.8760099999995</v>
      </c>
      <c r="I12" s="36">
        <v>186.37414999999993</v>
      </c>
      <c r="J12" s="39">
        <v>0</v>
      </c>
      <c r="K12" s="34"/>
    </row>
    <row r="13" spans="2:11" s="2" customFormat="1" ht="13.5" customHeight="1">
      <c r="B13" s="27"/>
      <c r="C13" s="28" t="s">
        <v>103</v>
      </c>
      <c r="D13" s="35" t="s">
        <v>7</v>
      </c>
      <c r="E13" s="36">
        <v>979.19951999999989</v>
      </c>
      <c r="F13" s="37">
        <v>2021</v>
      </c>
      <c r="G13" s="36">
        <v>0</v>
      </c>
      <c r="H13" s="38">
        <v>2070.0201299999999</v>
      </c>
      <c r="I13" s="36">
        <v>98.395910000000001</v>
      </c>
      <c r="J13" s="39">
        <v>0</v>
      </c>
      <c r="K13" s="34"/>
    </row>
    <row r="14" spans="2:11" s="2" customFormat="1" ht="13.5" customHeight="1">
      <c r="B14" s="27"/>
      <c r="C14" s="28" t="s">
        <v>40</v>
      </c>
      <c r="D14" s="35" t="s">
        <v>7</v>
      </c>
      <c r="E14" s="36">
        <v>2961.3923399999999</v>
      </c>
      <c r="F14" s="37">
        <v>2021</v>
      </c>
      <c r="G14" s="36">
        <v>0</v>
      </c>
      <c r="H14" s="38">
        <v>6260.3602599999995</v>
      </c>
      <c r="I14" s="36">
        <v>297.57870000000003</v>
      </c>
      <c r="J14" s="39">
        <v>0</v>
      </c>
      <c r="K14" s="34"/>
    </row>
    <row r="15" spans="2:11" s="2" customFormat="1" ht="13.5" customHeight="1">
      <c r="B15" s="27"/>
      <c r="C15" s="28" t="s">
        <v>104</v>
      </c>
      <c r="D15" s="35" t="s">
        <v>7</v>
      </c>
      <c r="E15" s="36">
        <v>960.42191000000003</v>
      </c>
      <c r="F15" s="37">
        <v>2021</v>
      </c>
      <c r="G15" s="36">
        <v>0</v>
      </c>
      <c r="H15" s="38">
        <v>2030.3244100000002</v>
      </c>
      <c r="I15" s="36">
        <v>96.50903000000001</v>
      </c>
      <c r="J15" s="39">
        <v>0</v>
      </c>
      <c r="K15" s="34"/>
    </row>
    <row r="16" spans="2:11" s="2" customFormat="1" ht="13.5" customHeight="1">
      <c r="B16" s="27"/>
      <c r="C16" s="28" t="s">
        <v>43</v>
      </c>
      <c r="D16" s="35" t="s">
        <v>7</v>
      </c>
      <c r="E16" s="36">
        <v>1282.2990699999998</v>
      </c>
      <c r="F16" s="37">
        <v>2021</v>
      </c>
      <c r="G16" s="36">
        <v>0</v>
      </c>
      <c r="H16" s="38">
        <v>2710.7702799999997</v>
      </c>
      <c r="I16" s="36">
        <v>128.85320999999999</v>
      </c>
      <c r="J16" s="39">
        <v>0</v>
      </c>
      <c r="K16" s="34"/>
    </row>
    <row r="17" spans="2:11" s="2" customFormat="1" ht="13.5" customHeight="1">
      <c r="B17" s="27"/>
      <c r="C17" s="28" t="s">
        <v>38</v>
      </c>
      <c r="D17" s="35" t="s">
        <v>7</v>
      </c>
      <c r="E17" s="36">
        <v>1348.91002</v>
      </c>
      <c r="F17" s="37">
        <v>2021</v>
      </c>
      <c r="G17" s="36">
        <v>0</v>
      </c>
      <c r="H17" s="38">
        <v>2851.5852300000001</v>
      </c>
      <c r="I17" s="36">
        <v>135.54666999999998</v>
      </c>
      <c r="J17" s="39">
        <v>0</v>
      </c>
      <c r="K17" s="34"/>
    </row>
    <row r="18" spans="2:11" s="2" customFormat="1" ht="13.5" customHeight="1">
      <c r="B18" s="27"/>
      <c r="C18" s="28" t="s">
        <v>39</v>
      </c>
      <c r="D18" s="35" t="s">
        <v>7</v>
      </c>
      <c r="E18" s="36">
        <v>4229.3639399999993</v>
      </c>
      <c r="F18" s="37">
        <v>2021</v>
      </c>
      <c r="G18" s="36">
        <v>0</v>
      </c>
      <c r="H18" s="38">
        <v>8940.8423799999982</v>
      </c>
      <c r="I18" s="36">
        <v>424.9921700000001</v>
      </c>
      <c r="J18" s="39">
        <v>0</v>
      </c>
      <c r="K18" s="34"/>
    </row>
    <row r="19" spans="2:11" s="2" customFormat="1" ht="13.5" customHeight="1">
      <c r="B19" s="27"/>
      <c r="C19" s="28" t="s">
        <v>42</v>
      </c>
      <c r="D19" s="35" t="s">
        <v>7</v>
      </c>
      <c r="E19" s="36">
        <v>1849.0625399999999</v>
      </c>
      <c r="F19" s="37">
        <v>2021</v>
      </c>
      <c r="G19" s="36">
        <v>0</v>
      </c>
      <c r="H19" s="38">
        <v>3908.9038300000002</v>
      </c>
      <c r="I19" s="36">
        <v>185.80504000000002</v>
      </c>
      <c r="J19" s="39">
        <v>0</v>
      </c>
      <c r="K19" s="34"/>
    </row>
    <row r="20" spans="2:11" s="2" customFormat="1" ht="13.5" customHeight="1">
      <c r="B20" s="27"/>
      <c r="C20" s="28" t="s">
        <v>105</v>
      </c>
      <c r="D20" s="35" t="s">
        <v>7</v>
      </c>
      <c r="E20" s="36">
        <v>1401.3806299999999</v>
      </c>
      <c r="F20" s="37">
        <v>2021</v>
      </c>
      <c r="G20" s="36">
        <v>0</v>
      </c>
      <c r="H20" s="38">
        <v>2962.5077699999997</v>
      </c>
      <c r="I20" s="36">
        <v>140.81923999999998</v>
      </c>
      <c r="J20" s="39">
        <v>0</v>
      </c>
      <c r="K20" s="34"/>
    </row>
    <row r="21" spans="2:11" s="2" customFormat="1" ht="13.5" customHeight="1">
      <c r="B21" s="27"/>
      <c r="C21" s="28" t="s">
        <v>44</v>
      </c>
      <c r="D21" s="35" t="s">
        <v>7</v>
      </c>
      <c r="E21" s="36">
        <v>1212.3608300000001</v>
      </c>
      <c r="F21" s="37">
        <v>2021</v>
      </c>
      <c r="G21" s="36">
        <v>0</v>
      </c>
      <c r="H21" s="38">
        <v>2562.9213599999998</v>
      </c>
      <c r="I21" s="36">
        <v>121.82536</v>
      </c>
      <c r="J21" s="39">
        <v>0</v>
      </c>
      <c r="K21" s="34"/>
    </row>
    <row r="22" spans="2:11" s="2" customFormat="1" ht="13.5" customHeight="1">
      <c r="B22" s="27"/>
      <c r="C22" s="28" t="s">
        <v>45</v>
      </c>
      <c r="D22" s="35" t="s">
        <v>7</v>
      </c>
      <c r="E22" s="36">
        <v>2453.3788799999998</v>
      </c>
      <c r="F22" s="37">
        <v>2021</v>
      </c>
      <c r="G22" s="36">
        <v>0</v>
      </c>
      <c r="H22" s="38">
        <v>5186.4238500000001</v>
      </c>
      <c r="I22" s="36">
        <v>246.53043</v>
      </c>
      <c r="J22" s="39">
        <v>0</v>
      </c>
      <c r="K22" s="34"/>
    </row>
    <row r="23" spans="2:11" s="2" customFormat="1" ht="13.5" customHeight="1">
      <c r="B23" s="27"/>
      <c r="C23" s="28" t="s">
        <v>75</v>
      </c>
      <c r="D23" s="35" t="s">
        <v>7</v>
      </c>
      <c r="E23" s="36">
        <v>1012780.93012</v>
      </c>
      <c r="F23" s="37">
        <v>2026</v>
      </c>
      <c r="G23" s="36">
        <v>1947.5370399999999</v>
      </c>
      <c r="H23" s="38">
        <v>159404.04894000001</v>
      </c>
      <c r="I23" s="36">
        <v>50914.590669999998</v>
      </c>
      <c r="J23" s="39">
        <v>0</v>
      </c>
      <c r="K23" s="34"/>
    </row>
    <row r="24" spans="2:11" s="2" customFormat="1" ht="13.5" customHeight="1">
      <c r="B24" s="27"/>
      <c r="C24" s="28" t="s">
        <v>76</v>
      </c>
      <c r="D24" s="35" t="s">
        <v>7</v>
      </c>
      <c r="E24" s="36">
        <v>610203.05720000004</v>
      </c>
      <c r="F24" s="37">
        <v>2026</v>
      </c>
      <c r="G24" s="36">
        <v>0</v>
      </c>
      <c r="H24" s="38">
        <v>96070.106719999996</v>
      </c>
      <c r="I24" s="36">
        <v>30687.000789999995</v>
      </c>
      <c r="J24" s="39">
        <v>0</v>
      </c>
      <c r="K24" s="34"/>
    </row>
    <row r="25" spans="2:11" s="2" customFormat="1" ht="13.5" customHeight="1">
      <c r="B25" s="27"/>
      <c r="C25" s="28" t="s">
        <v>77</v>
      </c>
      <c r="D25" s="35" t="s">
        <v>7</v>
      </c>
      <c r="E25" s="36">
        <v>521163.07442999998</v>
      </c>
      <c r="F25" s="37">
        <v>2026</v>
      </c>
      <c r="G25" s="36">
        <v>0</v>
      </c>
      <c r="H25" s="38">
        <v>82051.690179999991</v>
      </c>
      <c r="I25" s="36">
        <v>26209.196250000001</v>
      </c>
      <c r="J25" s="39">
        <v>0</v>
      </c>
      <c r="K25" s="34"/>
    </row>
    <row r="26" spans="2:11" s="2" customFormat="1" ht="13.5" customHeight="1">
      <c r="B26" s="27"/>
      <c r="C26" s="28" t="s">
        <v>78</v>
      </c>
      <c r="D26" s="35" t="s">
        <v>7</v>
      </c>
      <c r="E26" s="36">
        <v>888925.34099000006</v>
      </c>
      <c r="F26" s="37">
        <v>2026</v>
      </c>
      <c r="G26" s="36">
        <v>14736.685650000001</v>
      </c>
      <c r="H26" s="38">
        <v>139590.51806</v>
      </c>
      <c r="I26" s="36">
        <v>44581.866350000004</v>
      </c>
      <c r="J26" s="39">
        <v>0</v>
      </c>
      <c r="K26" s="34"/>
    </row>
    <row r="27" spans="2:11" s="2" customFormat="1" ht="13.5" customHeight="1">
      <c r="B27" s="27"/>
      <c r="C27" s="28" t="s">
        <v>79</v>
      </c>
      <c r="D27" s="35" t="s">
        <v>7</v>
      </c>
      <c r="E27" s="36">
        <v>491019.69615999999</v>
      </c>
      <c r="F27" s="37">
        <v>2026</v>
      </c>
      <c r="G27" s="36">
        <v>4334.8263899999993</v>
      </c>
      <c r="H27" s="38">
        <v>77233.285520000005</v>
      </c>
      <c r="I27" s="36">
        <v>24659.621470000002</v>
      </c>
      <c r="J27" s="39">
        <v>0</v>
      </c>
      <c r="K27" s="34"/>
    </row>
    <row r="28" spans="2:11" s="2" customFormat="1" ht="13.5" customHeight="1">
      <c r="B28" s="27"/>
      <c r="C28" s="28" t="s">
        <v>85</v>
      </c>
      <c r="D28" s="35" t="s">
        <v>7</v>
      </c>
      <c r="E28" s="36">
        <v>773126.98895000003</v>
      </c>
      <c r="F28" s="37">
        <v>2026</v>
      </c>
      <c r="G28" s="36">
        <v>0</v>
      </c>
      <c r="H28" s="38">
        <v>113712.83423999998</v>
      </c>
      <c r="I28" s="36">
        <v>39009.315520000004</v>
      </c>
      <c r="J28" s="39">
        <v>0</v>
      </c>
      <c r="K28" s="34"/>
    </row>
    <row r="29" spans="2:11" s="2" customFormat="1" ht="13.5" customHeight="1">
      <c r="B29" s="27"/>
      <c r="C29" s="28" t="s">
        <v>90</v>
      </c>
      <c r="D29" s="35" t="s">
        <v>7</v>
      </c>
      <c r="E29" s="36">
        <v>168623.70509999999</v>
      </c>
      <c r="F29" s="37">
        <v>2027</v>
      </c>
      <c r="G29" s="36">
        <v>0</v>
      </c>
      <c r="H29" s="38">
        <v>23561.388649999997</v>
      </c>
      <c r="I29" s="36">
        <v>8397.5597500000003</v>
      </c>
      <c r="J29" s="39">
        <v>0</v>
      </c>
      <c r="K29" s="34"/>
    </row>
    <row r="30" spans="2:11" s="2" customFormat="1" ht="13.5" customHeight="1">
      <c r="B30" s="27"/>
      <c r="C30" s="28" t="s">
        <v>91</v>
      </c>
      <c r="D30" s="35" t="s">
        <v>7</v>
      </c>
      <c r="E30" s="36">
        <v>137054.56917999999</v>
      </c>
      <c r="F30" s="37">
        <v>2027</v>
      </c>
      <c r="G30" s="36">
        <v>0</v>
      </c>
      <c r="H30" s="38">
        <v>6720.2734700000001</v>
      </c>
      <c r="I30" s="36">
        <v>6573.3805300000004</v>
      </c>
      <c r="J30" s="39">
        <v>0</v>
      </c>
      <c r="K30" s="34"/>
    </row>
    <row r="31" spans="2:11" s="2" customFormat="1" ht="13.5" customHeight="1">
      <c r="B31" s="27"/>
      <c r="C31" s="28" t="s">
        <v>92</v>
      </c>
      <c r="D31" s="35" t="s">
        <v>7</v>
      </c>
      <c r="E31" s="36">
        <v>249210.65003999998</v>
      </c>
      <c r="F31" s="37">
        <v>2027</v>
      </c>
      <c r="G31" s="36">
        <v>0</v>
      </c>
      <c r="H31" s="38">
        <v>34821.610510000006</v>
      </c>
      <c r="I31" s="36">
        <v>12410.83705</v>
      </c>
      <c r="J31" s="39">
        <v>0</v>
      </c>
      <c r="K31" s="34"/>
    </row>
    <row r="32" spans="2:11" s="2" customFormat="1" ht="13.5" customHeight="1">
      <c r="B32" s="27"/>
      <c r="C32" s="28" t="s">
        <v>93</v>
      </c>
      <c r="D32" s="35" t="s">
        <v>7</v>
      </c>
      <c r="E32" s="36">
        <v>184773.86780000001</v>
      </c>
      <c r="F32" s="37">
        <v>2027</v>
      </c>
      <c r="G32" s="36">
        <v>0</v>
      </c>
      <c r="H32" s="38">
        <v>25818.012400000003</v>
      </c>
      <c r="I32" s="36">
        <v>9201.8473700000013</v>
      </c>
      <c r="J32" s="39">
        <v>0</v>
      </c>
      <c r="K32" s="34"/>
    </row>
    <row r="33" spans="2:11" s="2" customFormat="1" ht="13.5" customHeight="1">
      <c r="B33" s="27"/>
      <c r="C33" s="28" t="s">
        <v>94</v>
      </c>
      <c r="D33" s="35" t="s">
        <v>7</v>
      </c>
      <c r="E33" s="36">
        <v>542511.34193000011</v>
      </c>
      <c r="F33" s="37">
        <v>2027</v>
      </c>
      <c r="G33" s="36">
        <v>0</v>
      </c>
      <c r="H33" s="38">
        <v>75803.817509999993</v>
      </c>
      <c r="I33" s="36">
        <v>27017.384139999998</v>
      </c>
      <c r="J33" s="39">
        <v>0</v>
      </c>
      <c r="K33" s="34"/>
    </row>
    <row r="34" spans="2:11" s="2" customFormat="1" ht="13.5" customHeight="1">
      <c r="B34" s="27"/>
      <c r="C34" s="28" t="s">
        <v>74</v>
      </c>
      <c r="D34" s="35" t="s">
        <v>7</v>
      </c>
      <c r="E34" s="36">
        <v>1322531.8010080957</v>
      </c>
      <c r="F34" s="37">
        <v>2022</v>
      </c>
      <c r="G34" s="36">
        <v>0</v>
      </c>
      <c r="H34" s="38">
        <v>793519.08060119045</v>
      </c>
      <c r="I34" s="36">
        <v>570637.41740999999</v>
      </c>
      <c r="J34" s="39">
        <v>0</v>
      </c>
      <c r="K34" s="34"/>
    </row>
    <row r="35" spans="2:11" s="2" customFormat="1" ht="13.5" customHeight="1">
      <c r="B35" s="27"/>
      <c r="C35" s="28" t="s">
        <v>97</v>
      </c>
      <c r="D35" s="35" t="s">
        <v>7</v>
      </c>
      <c r="E35" s="36">
        <v>5587061.4028849034</v>
      </c>
      <c r="F35" s="37">
        <v>2023</v>
      </c>
      <c r="G35" s="36">
        <v>4800000</v>
      </c>
      <c r="H35" s="38">
        <v>0</v>
      </c>
      <c r="I35" s="36">
        <v>0</v>
      </c>
      <c r="J35" s="39">
        <v>0</v>
      </c>
      <c r="K35" s="34"/>
    </row>
    <row r="36" spans="2:11" s="2" customFormat="1" ht="13.5" customHeight="1">
      <c r="B36" s="27"/>
      <c r="C36" s="28" t="s">
        <v>81</v>
      </c>
      <c r="D36" s="35" t="s">
        <v>7</v>
      </c>
      <c r="E36" s="36">
        <v>5000</v>
      </c>
      <c r="F36" s="37">
        <v>2020</v>
      </c>
      <c r="G36" s="36">
        <v>0</v>
      </c>
      <c r="H36" s="38">
        <v>10000</v>
      </c>
      <c r="I36" s="36">
        <v>0</v>
      </c>
      <c r="J36" s="39">
        <v>0</v>
      </c>
      <c r="K36" s="34"/>
    </row>
    <row r="37" spans="2:11" s="2" customFormat="1" ht="13.5" customHeight="1" thickBot="1">
      <c r="B37" s="27"/>
      <c r="C37" s="28" t="s">
        <v>98</v>
      </c>
      <c r="D37" s="35" t="s">
        <v>7</v>
      </c>
      <c r="E37" s="36">
        <v>18483.33497</v>
      </c>
      <c r="F37" s="37">
        <v>2026</v>
      </c>
      <c r="G37" s="36">
        <v>18483.33497</v>
      </c>
      <c r="H37" s="38">
        <v>0</v>
      </c>
      <c r="I37" s="36">
        <v>0</v>
      </c>
      <c r="J37" s="39">
        <v>0</v>
      </c>
      <c r="K37" s="34"/>
    </row>
    <row r="38" spans="2:11" s="2" customFormat="1" ht="13.5" thickBot="1">
      <c r="B38" s="23" t="s">
        <v>58</v>
      </c>
      <c r="C38" s="24"/>
      <c r="D38" s="25"/>
      <c r="E38" s="26">
        <f>E39+E49+E54</f>
        <v>27221118.742062401</v>
      </c>
      <c r="F38" s="40"/>
      <c r="G38" s="26">
        <f>G39+G49+G54</f>
        <v>244541.26402599999</v>
      </c>
      <c r="H38" s="41">
        <f>H39+H49+H54</f>
        <v>5294548.600036216</v>
      </c>
      <c r="I38" s="26">
        <f>I39+I49+I54</f>
        <v>1311402.8658782148</v>
      </c>
      <c r="J38" s="26">
        <f>J39+J49+J54</f>
        <v>16903.67851830996</v>
      </c>
    </row>
    <row r="39" spans="2:11" s="2" customFormat="1" ht="13.5" customHeight="1">
      <c r="B39" s="27" t="s">
        <v>60</v>
      </c>
      <c r="C39" s="28"/>
      <c r="D39" s="29"/>
      <c r="E39" s="33">
        <f>SUM(E40:E48)</f>
        <v>571083.31997223082</v>
      </c>
      <c r="F39" s="42"/>
      <c r="G39" s="32">
        <f>SUM(G40:G48)</f>
        <v>36228.46099</v>
      </c>
      <c r="H39" s="33">
        <f>SUM(H40:H48)</f>
        <v>159941.27118021564</v>
      </c>
      <c r="I39" s="30">
        <f>SUM(I40:I48)</f>
        <v>25444.980503944626</v>
      </c>
      <c r="J39" s="30">
        <f>SUM(J40:J48)</f>
        <v>5165.7551425799993</v>
      </c>
      <c r="K39" s="34"/>
    </row>
    <row r="40" spans="2:11" s="2" customFormat="1" ht="13.5" customHeight="1">
      <c r="B40" s="27"/>
      <c r="C40" s="43" t="s">
        <v>8</v>
      </c>
      <c r="D40" s="35" t="s">
        <v>37</v>
      </c>
      <c r="E40" s="39">
        <v>23397.655050000001</v>
      </c>
      <c r="F40" s="44">
        <v>0</v>
      </c>
      <c r="G40" s="36">
        <v>0</v>
      </c>
      <c r="H40" s="39">
        <v>0</v>
      </c>
      <c r="I40" s="39">
        <v>0</v>
      </c>
      <c r="J40" s="39">
        <v>0</v>
      </c>
      <c r="K40" s="34"/>
    </row>
    <row r="41" spans="2:11" s="2" customFormat="1" ht="13.5" customHeight="1">
      <c r="B41" s="27"/>
      <c r="C41" s="45" t="s">
        <v>9</v>
      </c>
      <c r="D41" s="35" t="s">
        <v>37</v>
      </c>
      <c r="E41" s="39">
        <v>7472.5166339999987</v>
      </c>
      <c r="F41" s="46">
        <v>2021</v>
      </c>
      <c r="G41" s="36">
        <v>0</v>
      </c>
      <c r="H41" s="39">
        <v>8219.0883213300003</v>
      </c>
      <c r="I41" s="39">
        <v>454.80162314</v>
      </c>
      <c r="J41" s="39">
        <v>113.70145257999999</v>
      </c>
      <c r="K41" s="34"/>
    </row>
    <row r="42" spans="2:11" s="2" customFormat="1" ht="13.5" customHeight="1">
      <c r="B42" s="27"/>
      <c r="C42" s="45" t="s">
        <v>10</v>
      </c>
      <c r="D42" s="35" t="s">
        <v>37</v>
      </c>
      <c r="E42" s="39">
        <v>382571.25973818323</v>
      </c>
      <c r="F42" s="46">
        <v>2025</v>
      </c>
      <c r="G42" s="36">
        <v>0</v>
      </c>
      <c r="H42" s="39">
        <v>62345.783264975653</v>
      </c>
      <c r="I42" s="39">
        <v>17718.43226218463</v>
      </c>
      <c r="J42" s="39">
        <v>4241.8285099999994</v>
      </c>
      <c r="K42" s="34"/>
    </row>
    <row r="43" spans="2:11" s="2" customFormat="1" ht="13.5" customHeight="1">
      <c r="B43" s="27"/>
      <c r="C43" s="45" t="s">
        <v>11</v>
      </c>
      <c r="D43" s="35" t="s">
        <v>37</v>
      </c>
      <c r="E43" s="39">
        <v>19963.989193500001</v>
      </c>
      <c r="F43" s="46">
        <v>2025</v>
      </c>
      <c r="G43" s="36">
        <v>0</v>
      </c>
      <c r="H43" s="39">
        <v>3327.5069239099998</v>
      </c>
      <c r="I43" s="39">
        <v>767.03842861999988</v>
      </c>
      <c r="J43" s="39">
        <v>810.22517999999991</v>
      </c>
      <c r="K43" s="34"/>
    </row>
    <row r="44" spans="2:11" s="2" customFormat="1" ht="13.5" customHeight="1">
      <c r="B44" s="27"/>
      <c r="C44" s="45" t="s">
        <v>12</v>
      </c>
      <c r="D44" s="35" t="s">
        <v>37</v>
      </c>
      <c r="E44" s="39">
        <v>0</v>
      </c>
      <c r="F44" s="46">
        <v>2020</v>
      </c>
      <c r="G44" s="36">
        <v>0</v>
      </c>
      <c r="H44" s="39">
        <v>57096.155159999995</v>
      </c>
      <c r="I44" s="39">
        <v>1533.1208899999999</v>
      </c>
      <c r="J44" s="39">
        <v>0</v>
      </c>
      <c r="K44" s="34"/>
    </row>
    <row r="45" spans="2:11" s="2" customFormat="1" ht="13.5" customHeight="1">
      <c r="B45" s="27"/>
      <c r="C45" s="43" t="s">
        <v>13</v>
      </c>
      <c r="D45" s="35" t="s">
        <v>7</v>
      </c>
      <c r="E45" s="39">
        <v>528.16300000000001</v>
      </c>
      <c r="F45" s="44">
        <v>0</v>
      </c>
      <c r="G45" s="36">
        <v>0</v>
      </c>
      <c r="H45" s="39">
        <v>0</v>
      </c>
      <c r="I45" s="39">
        <v>0</v>
      </c>
      <c r="J45" s="39">
        <v>0</v>
      </c>
      <c r="K45" s="34"/>
    </row>
    <row r="46" spans="2:11" s="2" customFormat="1" ht="13.5" customHeight="1">
      <c r="B46" s="27"/>
      <c r="C46" s="43" t="s">
        <v>14</v>
      </c>
      <c r="D46" s="35" t="s">
        <v>37</v>
      </c>
      <c r="E46" s="39">
        <v>80998.988285788946</v>
      </c>
      <c r="F46" s="46" t="s">
        <v>96</v>
      </c>
      <c r="G46" s="36">
        <v>0</v>
      </c>
      <c r="H46" s="39">
        <v>24831.652959999999</v>
      </c>
      <c r="I46" s="39">
        <v>4684.4195600000003</v>
      </c>
      <c r="J46" s="39">
        <v>0</v>
      </c>
      <c r="K46" s="34"/>
    </row>
    <row r="47" spans="2:11" s="2" customFormat="1" ht="13.5" customHeight="1">
      <c r="B47" s="27"/>
      <c r="C47" s="43" t="s">
        <v>99</v>
      </c>
      <c r="D47" s="35" t="s">
        <v>37</v>
      </c>
      <c r="E47" s="39">
        <v>41432.703245999997</v>
      </c>
      <c r="F47" s="46">
        <v>2035</v>
      </c>
      <c r="G47" s="36">
        <v>36228.46099</v>
      </c>
      <c r="H47" s="39">
        <v>0</v>
      </c>
      <c r="I47" s="39">
        <v>0</v>
      </c>
      <c r="J47" s="39">
        <v>0</v>
      </c>
      <c r="K47" s="34"/>
    </row>
    <row r="48" spans="2:11" s="2" customFormat="1" ht="13.5" customHeight="1">
      <c r="B48" s="27"/>
      <c r="C48" s="43" t="s">
        <v>35</v>
      </c>
      <c r="D48" s="35" t="s">
        <v>37</v>
      </c>
      <c r="E48" s="39">
        <v>14718.044824758694</v>
      </c>
      <c r="F48" s="46">
        <v>2024</v>
      </c>
      <c r="G48" s="36">
        <v>0</v>
      </c>
      <c r="H48" s="39">
        <v>4121.0845499999996</v>
      </c>
      <c r="I48" s="39">
        <v>287.16773999999998</v>
      </c>
      <c r="J48" s="39">
        <v>0</v>
      </c>
      <c r="K48" s="34"/>
    </row>
    <row r="49" spans="2:11" s="2" customFormat="1" ht="13.5" customHeight="1">
      <c r="B49" s="27" t="s">
        <v>61</v>
      </c>
      <c r="C49" s="28"/>
      <c r="D49" s="35"/>
      <c r="E49" s="33">
        <f>SUM(E50:E53)</f>
        <v>3506423.4973656684</v>
      </c>
      <c r="F49" s="42"/>
      <c r="G49" s="30">
        <f>SUM(G50:G53)</f>
        <v>20417.742549999999</v>
      </c>
      <c r="H49" s="33">
        <f>SUM(H50:H53)</f>
        <v>169784.19525600001</v>
      </c>
      <c r="I49" s="30">
        <f>SUM(I50:I53)</f>
        <v>74307.40598000001</v>
      </c>
      <c r="J49" s="30">
        <f>SUM(J50:J53)</f>
        <v>0</v>
      </c>
      <c r="K49" s="34"/>
    </row>
    <row r="50" spans="2:11" s="2" customFormat="1" ht="13.5" customHeight="1">
      <c r="B50" s="27"/>
      <c r="C50" s="28" t="s">
        <v>46</v>
      </c>
      <c r="D50" s="35" t="s">
        <v>37</v>
      </c>
      <c r="E50" s="39">
        <v>932540.00250116037</v>
      </c>
      <c r="F50" s="46">
        <v>2038</v>
      </c>
      <c r="G50" s="36">
        <v>0</v>
      </c>
      <c r="H50" s="39">
        <v>47853.118716000004</v>
      </c>
      <c r="I50" s="36">
        <v>19588.225899999998</v>
      </c>
      <c r="J50" s="36">
        <v>0</v>
      </c>
      <c r="K50" s="34"/>
    </row>
    <row r="51" spans="2:11" s="2" customFormat="1" ht="13.5" customHeight="1">
      <c r="B51" s="27"/>
      <c r="C51" s="28" t="s">
        <v>34</v>
      </c>
      <c r="D51" s="35" t="s">
        <v>37</v>
      </c>
      <c r="E51" s="39">
        <v>10228.135181103369</v>
      </c>
      <c r="F51" s="46">
        <v>2022</v>
      </c>
      <c r="G51" s="36">
        <v>0</v>
      </c>
      <c r="H51" s="39">
        <v>3973.2025099999996</v>
      </c>
      <c r="I51" s="36">
        <v>427.46757000000002</v>
      </c>
      <c r="J51" s="36">
        <v>0</v>
      </c>
      <c r="K51" s="34"/>
    </row>
    <row r="52" spans="2:11" s="2" customFormat="1" ht="13.5" customHeight="1">
      <c r="B52" s="27"/>
      <c r="C52" s="43" t="s">
        <v>106</v>
      </c>
      <c r="D52" s="35" t="s">
        <v>37</v>
      </c>
      <c r="E52" s="39">
        <v>23758.805812499999</v>
      </c>
      <c r="F52" s="46">
        <v>2045</v>
      </c>
      <c r="G52" s="36">
        <v>20417.742549999999</v>
      </c>
      <c r="H52" s="39">
        <v>0</v>
      </c>
      <c r="I52" s="36">
        <v>0</v>
      </c>
      <c r="J52" s="36">
        <v>0</v>
      </c>
      <c r="K52" s="34"/>
    </row>
    <row r="53" spans="2:11" s="2" customFormat="1" ht="13.5" customHeight="1">
      <c r="B53" s="27"/>
      <c r="C53" s="28" t="s">
        <v>36</v>
      </c>
      <c r="D53" s="35" t="s">
        <v>37</v>
      </c>
      <c r="E53" s="39">
        <v>2539896.5538709047</v>
      </c>
      <c r="F53" s="46">
        <v>2038</v>
      </c>
      <c r="G53" s="36">
        <v>0</v>
      </c>
      <c r="H53" s="39">
        <v>117957.87403000001</v>
      </c>
      <c r="I53" s="36">
        <v>54291.712510000005</v>
      </c>
      <c r="J53" s="36">
        <v>0</v>
      </c>
      <c r="K53" s="34"/>
    </row>
    <row r="54" spans="2:11" s="2" customFormat="1" ht="13.5" customHeight="1">
      <c r="B54" s="27" t="s">
        <v>27</v>
      </c>
      <c r="C54" s="28"/>
      <c r="D54" s="35"/>
      <c r="E54" s="33">
        <f>SUM(E55:E58)</f>
        <v>23143611.924724501</v>
      </c>
      <c r="F54" s="42"/>
      <c r="G54" s="30">
        <f t="shared" ref="G54:J54" si="1">SUM(G55:G58)</f>
        <v>187895.060486</v>
      </c>
      <c r="H54" s="33">
        <f t="shared" si="1"/>
        <v>4964823.1336000003</v>
      </c>
      <c r="I54" s="33">
        <f t="shared" si="1"/>
        <v>1211650.4793942701</v>
      </c>
      <c r="J54" s="33">
        <f t="shared" si="1"/>
        <v>11737.923375729961</v>
      </c>
      <c r="K54" s="34"/>
    </row>
    <row r="55" spans="2:11" s="2" customFormat="1" ht="13.5" customHeight="1">
      <c r="B55" s="27"/>
      <c r="C55" s="28" t="s">
        <v>64</v>
      </c>
      <c r="D55" s="35" t="s">
        <v>37</v>
      </c>
      <c r="E55" s="39">
        <v>3665200.0003740005</v>
      </c>
      <c r="F55" s="46">
        <v>2028</v>
      </c>
      <c r="G55" s="36">
        <v>0</v>
      </c>
      <c r="H55" s="39">
        <v>359278.88860000001</v>
      </c>
      <c r="I55" s="36">
        <v>120267.61094</v>
      </c>
      <c r="J55" s="36">
        <v>0</v>
      </c>
      <c r="K55" s="34"/>
    </row>
    <row r="56" spans="2:11" s="2" customFormat="1" ht="13.5" customHeight="1">
      <c r="B56" s="27"/>
      <c r="C56" s="28" t="s">
        <v>71</v>
      </c>
      <c r="D56" s="35" t="s">
        <v>37</v>
      </c>
      <c r="E56" s="39">
        <v>8941779</v>
      </c>
      <c r="F56" s="46">
        <v>2025</v>
      </c>
      <c r="G56" s="36">
        <v>0</v>
      </c>
      <c r="H56" s="39">
        <v>2149106.58</v>
      </c>
      <c r="I56" s="36">
        <v>510285.69669111498</v>
      </c>
      <c r="J56" s="36">
        <v>5360.4981288849749</v>
      </c>
      <c r="K56" s="34"/>
    </row>
    <row r="57" spans="2:11" s="2" customFormat="1" ht="13.5" customHeight="1">
      <c r="B57" s="27"/>
      <c r="C57" s="28" t="s">
        <v>73</v>
      </c>
      <c r="D57" s="35" t="s">
        <v>37</v>
      </c>
      <c r="E57" s="39">
        <v>9817780.5</v>
      </c>
      <c r="F57" s="46">
        <v>2025</v>
      </c>
      <c r="G57" s="36">
        <v>0</v>
      </c>
      <c r="H57" s="39">
        <v>2456437.665</v>
      </c>
      <c r="I57" s="36">
        <v>555095.81277315493</v>
      </c>
      <c r="J57" s="36">
        <v>6370.1349968449858</v>
      </c>
      <c r="K57" s="34"/>
    </row>
    <row r="58" spans="2:11" s="2" customFormat="1" ht="13.5" customHeight="1" thickBot="1">
      <c r="B58" s="27"/>
      <c r="C58" s="28" t="s">
        <v>95</v>
      </c>
      <c r="D58" s="47" t="s">
        <v>37</v>
      </c>
      <c r="E58" s="39">
        <v>718852.42435050011</v>
      </c>
      <c r="F58" s="46">
        <v>2036</v>
      </c>
      <c r="G58" s="48">
        <v>187895.060486</v>
      </c>
      <c r="H58" s="39">
        <v>0</v>
      </c>
      <c r="I58" s="36">
        <v>26001.358990000001</v>
      </c>
      <c r="J58" s="36">
        <v>7.2902500000000003</v>
      </c>
      <c r="K58" s="34"/>
    </row>
    <row r="59" spans="2:11" s="2" customFormat="1" ht="13.5" thickBot="1">
      <c r="B59" s="23" t="s">
        <v>15</v>
      </c>
      <c r="C59" s="24"/>
      <c r="D59" s="47"/>
      <c r="E59" s="26">
        <f>E60</f>
        <v>59.945999999999998</v>
      </c>
      <c r="F59" s="40"/>
      <c r="G59" s="26">
        <f t="shared" ref="G59:J59" si="2">G60</f>
        <v>0</v>
      </c>
      <c r="H59" s="41">
        <f t="shared" si="2"/>
        <v>0</v>
      </c>
      <c r="I59" s="26">
        <f t="shared" si="2"/>
        <v>0</v>
      </c>
      <c r="J59" s="26">
        <f t="shared" si="2"/>
        <v>0</v>
      </c>
    </row>
    <row r="60" spans="2:11" s="2" customFormat="1" ht="13.5" customHeight="1" thickBot="1">
      <c r="B60" s="27"/>
      <c r="C60" s="28" t="s">
        <v>32</v>
      </c>
      <c r="D60" s="25" t="s">
        <v>7</v>
      </c>
      <c r="E60" s="36">
        <v>59.945999999999998</v>
      </c>
      <c r="F60" s="38">
        <v>0</v>
      </c>
      <c r="G60" s="36">
        <v>0</v>
      </c>
      <c r="H60" s="39">
        <v>0</v>
      </c>
      <c r="I60" s="36">
        <v>0</v>
      </c>
      <c r="J60" s="36">
        <v>0</v>
      </c>
      <c r="K60" s="34"/>
    </row>
    <row r="61" spans="2:11" s="2" customFormat="1" ht="13.5" thickBot="1">
      <c r="B61" s="23" t="s">
        <v>57</v>
      </c>
      <c r="C61" s="24"/>
      <c r="D61" s="25"/>
      <c r="E61" s="26">
        <f>E62+E65+E68+E69+E70+E71+E72</f>
        <v>12405503.118841516</v>
      </c>
      <c r="F61" s="40"/>
      <c r="G61" s="26">
        <f t="shared" ref="G61:J61" si="3">G62+G65+G68+G69+G70+G71+G72</f>
        <v>5139795.2764786864</v>
      </c>
      <c r="H61" s="26">
        <f t="shared" si="3"/>
        <v>498630.03582999995</v>
      </c>
      <c r="I61" s="26">
        <f t="shared" si="3"/>
        <v>88759.345101283005</v>
      </c>
      <c r="J61" s="26">
        <f t="shared" si="3"/>
        <v>116047.04970215849</v>
      </c>
    </row>
    <row r="62" spans="2:11" s="2" customFormat="1" ht="13.5" customHeight="1">
      <c r="B62" s="27" t="s">
        <v>55</v>
      </c>
      <c r="C62" s="49"/>
      <c r="D62" s="29"/>
      <c r="E62" s="33">
        <f>SUM(E63:E64)</f>
        <v>2151692.2746000001</v>
      </c>
      <c r="F62" s="42"/>
      <c r="G62" s="32">
        <f t="shared" ref="G62" si="4">SUM(G63:G64)</f>
        <v>0</v>
      </c>
      <c r="H62" s="33">
        <f t="shared" ref="H62:J62" si="5">SUM(H63:H64)</f>
        <v>0</v>
      </c>
      <c r="I62" s="30">
        <f t="shared" si="5"/>
        <v>0</v>
      </c>
      <c r="J62" s="30">
        <f t="shared" si="5"/>
        <v>0</v>
      </c>
      <c r="K62" s="34"/>
    </row>
    <row r="63" spans="2:11" s="2" customFormat="1" ht="13.5" customHeight="1">
      <c r="B63" s="27"/>
      <c r="C63" s="28" t="s">
        <v>16</v>
      </c>
      <c r="D63" s="35" t="s">
        <v>37</v>
      </c>
      <c r="E63" s="39">
        <v>825612.48</v>
      </c>
      <c r="F63" s="46">
        <v>2025</v>
      </c>
      <c r="G63" s="36">
        <v>0</v>
      </c>
      <c r="H63" s="39">
        <v>0</v>
      </c>
      <c r="I63" s="36">
        <v>0</v>
      </c>
      <c r="J63" s="36">
        <v>0</v>
      </c>
      <c r="K63" s="34"/>
    </row>
    <row r="64" spans="2:11" s="2" customFormat="1" ht="13.5" customHeight="1">
      <c r="B64" s="27"/>
      <c r="C64" s="28" t="s">
        <v>17</v>
      </c>
      <c r="D64" s="35" t="s">
        <v>37</v>
      </c>
      <c r="E64" s="39">
        <v>1326079.7946000001</v>
      </c>
      <c r="F64" s="46">
        <v>2025</v>
      </c>
      <c r="G64" s="36">
        <v>0</v>
      </c>
      <c r="H64" s="39">
        <v>0</v>
      </c>
      <c r="I64" s="36">
        <v>0</v>
      </c>
      <c r="J64" s="36">
        <v>0</v>
      </c>
      <c r="K64" s="34"/>
    </row>
    <row r="65" spans="2:11" s="2" customFormat="1" ht="14.25" customHeight="1">
      <c r="B65" s="27" t="s">
        <v>18</v>
      </c>
      <c r="C65" s="28"/>
      <c r="D65" s="35"/>
      <c r="E65" s="33">
        <f>SUM(E66:E67)</f>
        <v>814433.57325000013</v>
      </c>
      <c r="F65" s="42"/>
      <c r="G65" s="30">
        <f t="shared" ref="G65:J65" si="6">SUM(G66:G67)</f>
        <v>0</v>
      </c>
      <c r="H65" s="33">
        <f t="shared" si="6"/>
        <v>0</v>
      </c>
      <c r="I65" s="33">
        <f t="shared" si="6"/>
        <v>0</v>
      </c>
      <c r="J65" s="33">
        <f t="shared" si="6"/>
        <v>0</v>
      </c>
      <c r="K65" s="34"/>
    </row>
    <row r="66" spans="2:11" s="2" customFormat="1" ht="13.5" customHeight="1">
      <c r="B66" s="27"/>
      <c r="C66" s="28" t="s">
        <v>19</v>
      </c>
      <c r="D66" s="35" t="s">
        <v>37</v>
      </c>
      <c r="E66" s="39">
        <v>56323.193850000003</v>
      </c>
      <c r="F66" s="46">
        <v>2025</v>
      </c>
      <c r="G66" s="36">
        <v>0</v>
      </c>
      <c r="H66" s="39">
        <v>0</v>
      </c>
      <c r="I66" s="36">
        <v>0</v>
      </c>
      <c r="J66" s="36">
        <v>0</v>
      </c>
      <c r="K66" s="34"/>
    </row>
    <row r="67" spans="2:11" s="2" customFormat="1" ht="13.5" customHeight="1">
      <c r="B67" s="27"/>
      <c r="C67" s="28" t="s">
        <v>20</v>
      </c>
      <c r="D67" s="35" t="s">
        <v>37</v>
      </c>
      <c r="E67" s="39">
        <v>758110.37940000009</v>
      </c>
      <c r="F67" s="46">
        <v>2025</v>
      </c>
      <c r="G67" s="36">
        <v>0</v>
      </c>
      <c r="H67" s="39">
        <v>0</v>
      </c>
      <c r="I67" s="36">
        <v>0</v>
      </c>
      <c r="J67" s="36">
        <v>0</v>
      </c>
      <c r="K67" s="34"/>
    </row>
    <row r="68" spans="2:11" s="2" customFormat="1" ht="13.5" customHeight="1">
      <c r="B68" s="27" t="s">
        <v>82</v>
      </c>
      <c r="C68" s="28"/>
      <c r="D68" s="35" t="s">
        <v>80</v>
      </c>
      <c r="E68" s="39">
        <v>1512455.2279305391</v>
      </c>
      <c r="F68" s="46">
        <v>2027</v>
      </c>
      <c r="G68" s="36">
        <v>826719.18048790703</v>
      </c>
      <c r="H68" s="39">
        <v>95637.828219999996</v>
      </c>
      <c r="I68" s="36">
        <v>7957.3761872919986</v>
      </c>
      <c r="J68" s="36">
        <v>13191.616172708002</v>
      </c>
      <c r="K68" s="34"/>
    </row>
    <row r="69" spans="2:11" s="2" customFormat="1" ht="13.5" customHeight="1">
      <c r="B69" s="27" t="s">
        <v>83</v>
      </c>
      <c r="C69" s="28"/>
      <c r="D69" s="35" t="s">
        <v>80</v>
      </c>
      <c r="E69" s="39">
        <v>711998.65200463205</v>
      </c>
      <c r="F69" s="46">
        <v>2030</v>
      </c>
      <c r="G69" s="36">
        <v>428507.98084575799</v>
      </c>
      <c r="H69" s="39">
        <v>64159.963229999994</v>
      </c>
      <c r="I69" s="36">
        <v>8188.1729776200018</v>
      </c>
      <c r="J69" s="36">
        <v>14952.199020096472</v>
      </c>
      <c r="K69" s="34"/>
    </row>
    <row r="70" spans="2:11" s="2" customFormat="1" ht="13.5" customHeight="1">
      <c r="B70" s="27" t="s">
        <v>84</v>
      </c>
      <c r="C70" s="28"/>
      <c r="D70" s="35" t="s">
        <v>80</v>
      </c>
      <c r="E70" s="39">
        <v>4620016.0087675825</v>
      </c>
      <c r="F70" s="46">
        <v>2030</v>
      </c>
      <c r="G70" s="36">
        <v>2059221.7406849212</v>
      </c>
      <c r="H70" s="39">
        <v>338832.24437999999</v>
      </c>
      <c r="I70" s="36">
        <v>51510.971795740988</v>
      </c>
      <c r="J70" s="36">
        <v>33943.924814922007</v>
      </c>
      <c r="K70" s="34"/>
    </row>
    <row r="71" spans="2:11" s="2" customFormat="1" ht="13.5" customHeight="1">
      <c r="B71" s="27" t="s">
        <v>100</v>
      </c>
      <c r="C71" s="28"/>
      <c r="D71" s="35" t="s">
        <v>80</v>
      </c>
      <c r="E71" s="39">
        <v>2103006.3278856748</v>
      </c>
      <c r="F71" s="46">
        <v>2031</v>
      </c>
      <c r="G71" s="36">
        <v>1551417.7214026598</v>
      </c>
      <c r="H71" s="39">
        <v>0</v>
      </c>
      <c r="I71" s="36">
        <v>12711.79401732</v>
      </c>
      <c r="J71" s="36">
        <v>53959.309694432006</v>
      </c>
      <c r="K71" s="34"/>
    </row>
    <row r="72" spans="2:11" s="2" customFormat="1" ht="13.5" customHeight="1" thickBot="1">
      <c r="B72" s="27" t="s">
        <v>101</v>
      </c>
      <c r="C72" s="28"/>
      <c r="D72" s="47" t="s">
        <v>80</v>
      </c>
      <c r="E72" s="39">
        <v>491901.054403088</v>
      </c>
      <c r="F72" s="46">
        <v>2042</v>
      </c>
      <c r="G72" s="48">
        <v>273928.65305744007</v>
      </c>
      <c r="H72" s="39">
        <v>0</v>
      </c>
      <c r="I72" s="36">
        <v>8391.0301233099999</v>
      </c>
      <c r="J72" s="36">
        <v>0</v>
      </c>
      <c r="K72" s="34"/>
    </row>
    <row r="73" spans="2:11" s="2" customFormat="1" ht="13.5" thickBot="1">
      <c r="B73" s="23" t="s">
        <v>27</v>
      </c>
      <c r="C73" s="24"/>
      <c r="D73" s="47"/>
      <c r="E73" s="26">
        <f>SUM(E74:E74)</f>
        <v>0</v>
      </c>
      <c r="F73" s="40"/>
      <c r="G73" s="26">
        <f>SUM(G74:G74)</f>
        <v>0</v>
      </c>
      <c r="H73" s="41">
        <f>SUM(H74:H74)</f>
        <v>65668.590790000002</v>
      </c>
      <c r="I73" s="26">
        <f>SUM(I74:I74)</f>
        <v>0</v>
      </c>
      <c r="J73" s="26">
        <f>SUM(J74:J74)</f>
        <v>13262.310120000002</v>
      </c>
    </row>
    <row r="74" spans="2:11" s="2" customFormat="1" ht="13.5" customHeight="1" thickBot="1">
      <c r="B74" s="27"/>
      <c r="C74" s="28" t="s">
        <v>72</v>
      </c>
      <c r="D74" s="35" t="s">
        <v>37</v>
      </c>
      <c r="E74" s="39">
        <v>0</v>
      </c>
      <c r="F74" s="37">
        <v>2020</v>
      </c>
      <c r="G74" s="36">
        <v>0</v>
      </c>
      <c r="H74" s="39">
        <v>65668.590790000002</v>
      </c>
      <c r="I74" s="36">
        <v>0</v>
      </c>
      <c r="J74" s="36">
        <v>13262.310120000002</v>
      </c>
      <c r="K74" s="34"/>
    </row>
    <row r="75" spans="2:11" s="2" customFormat="1" ht="13.5" thickBot="1">
      <c r="B75" s="23" t="s">
        <v>62</v>
      </c>
      <c r="C75" s="24"/>
      <c r="D75" s="25"/>
      <c r="E75" s="26">
        <v>0</v>
      </c>
      <c r="F75" s="40"/>
      <c r="G75" s="26">
        <v>0</v>
      </c>
      <c r="H75" s="41">
        <v>0</v>
      </c>
      <c r="I75" s="26">
        <v>0</v>
      </c>
      <c r="J75" s="26">
        <v>0</v>
      </c>
    </row>
    <row r="76" spans="2:11" s="2" customFormat="1" ht="13.5" thickBot="1">
      <c r="B76" s="23" t="s">
        <v>21</v>
      </c>
      <c r="C76" s="24"/>
      <c r="D76" s="25"/>
      <c r="E76" s="26">
        <f>E77+E80+E81</f>
        <v>9066419.560687501</v>
      </c>
      <c r="F76" s="40"/>
      <c r="G76" s="26">
        <f t="shared" ref="G76" si="7">G77+G80+G81</f>
        <v>0</v>
      </c>
      <c r="H76" s="41">
        <f t="shared" ref="H76:J76" si="8">H77+H80+H81</f>
        <v>1536870.4278500001</v>
      </c>
      <c r="I76" s="26">
        <f t="shared" si="8"/>
        <v>431300.42556</v>
      </c>
      <c r="J76" s="26">
        <f t="shared" si="8"/>
        <v>0</v>
      </c>
    </row>
    <row r="77" spans="2:11" s="2" customFormat="1" ht="13.5" customHeight="1">
      <c r="B77" s="27" t="s">
        <v>60</v>
      </c>
      <c r="C77" s="28"/>
      <c r="D77" s="35"/>
      <c r="E77" s="30">
        <f>SUM(E78:E79)</f>
        <v>9066419.560687501</v>
      </c>
      <c r="F77" s="31"/>
      <c r="G77" s="30">
        <f t="shared" ref="G77" si="9">SUM(G78:G79)</f>
        <v>0</v>
      </c>
      <c r="H77" s="33">
        <f t="shared" ref="H77:J77" si="10">SUM(H78:H79)</f>
        <v>1536870.4278500001</v>
      </c>
      <c r="I77" s="30">
        <f t="shared" si="10"/>
        <v>431300.42556</v>
      </c>
      <c r="J77" s="30">
        <f t="shared" si="10"/>
        <v>0</v>
      </c>
      <c r="K77" s="34"/>
    </row>
    <row r="78" spans="2:11" s="2" customFormat="1" ht="13.5" customHeight="1">
      <c r="B78" s="27"/>
      <c r="C78" s="28" t="s">
        <v>22</v>
      </c>
      <c r="D78" s="35" t="s">
        <v>37</v>
      </c>
      <c r="E78" s="36">
        <v>1130853.9917565</v>
      </c>
      <c r="F78" s="37">
        <v>2021</v>
      </c>
      <c r="G78" s="36">
        <v>0</v>
      </c>
      <c r="H78" s="39">
        <v>906659.27022000006</v>
      </c>
      <c r="I78" s="36">
        <v>84689.436920000007</v>
      </c>
      <c r="J78" s="36">
        <v>0</v>
      </c>
      <c r="K78" s="34"/>
    </row>
    <row r="79" spans="2:11" s="2" customFormat="1" ht="13.5" customHeight="1">
      <c r="B79" s="27"/>
      <c r="C79" s="28" t="s">
        <v>23</v>
      </c>
      <c r="D79" s="35" t="s">
        <v>37</v>
      </c>
      <c r="E79" s="36">
        <v>7935565.5689310003</v>
      </c>
      <c r="F79" s="37">
        <v>2031</v>
      </c>
      <c r="G79" s="36">
        <v>0</v>
      </c>
      <c r="H79" s="39">
        <v>630211.15763000003</v>
      </c>
      <c r="I79" s="36">
        <v>346610.98864</v>
      </c>
      <c r="J79" s="36">
        <v>0</v>
      </c>
      <c r="K79" s="34"/>
    </row>
    <row r="80" spans="2:11" s="2" customFormat="1" ht="13.5" customHeight="1">
      <c r="B80" s="27" t="s">
        <v>61</v>
      </c>
      <c r="C80" s="28"/>
      <c r="D80" s="35"/>
      <c r="E80" s="30">
        <v>0</v>
      </c>
      <c r="F80" s="42"/>
      <c r="G80" s="30">
        <v>0</v>
      </c>
      <c r="H80" s="42">
        <v>0</v>
      </c>
      <c r="I80" s="30">
        <v>0</v>
      </c>
      <c r="J80" s="30">
        <v>0</v>
      </c>
      <c r="K80" s="34"/>
    </row>
    <row r="81" spans="2:11" s="2" customFormat="1" ht="13.5" customHeight="1" thickBot="1">
      <c r="B81" s="27" t="s">
        <v>27</v>
      </c>
      <c r="C81" s="28"/>
      <c r="D81" s="35"/>
      <c r="E81" s="36">
        <v>0</v>
      </c>
      <c r="F81" s="38">
        <v>0</v>
      </c>
      <c r="G81" s="36">
        <v>0</v>
      </c>
      <c r="H81" s="39">
        <v>0</v>
      </c>
      <c r="I81" s="36">
        <v>0</v>
      </c>
      <c r="J81" s="36">
        <v>0</v>
      </c>
      <c r="K81" s="34"/>
    </row>
    <row r="82" spans="2:11" s="2" customFormat="1" ht="13.5" thickBot="1">
      <c r="B82" s="23" t="s">
        <v>24</v>
      </c>
      <c r="C82" s="24"/>
      <c r="D82" s="25"/>
      <c r="E82" s="26">
        <f>E83</f>
        <v>898.6242638290031</v>
      </c>
      <c r="F82" s="40"/>
      <c r="G82" s="26">
        <f t="shared" ref="G82:J82" si="11">G83</f>
        <v>0</v>
      </c>
      <c r="H82" s="41">
        <f t="shared" si="11"/>
        <v>21.903490000000001</v>
      </c>
      <c r="I82" s="26">
        <f t="shared" si="11"/>
        <v>0.87555999999999989</v>
      </c>
      <c r="J82" s="26">
        <f t="shared" si="11"/>
        <v>0</v>
      </c>
    </row>
    <row r="83" spans="2:11" s="2" customFormat="1" ht="13.5" customHeight="1" thickBot="1">
      <c r="B83" s="27"/>
      <c r="C83" s="28" t="s">
        <v>25</v>
      </c>
      <c r="D83" s="35" t="s">
        <v>7</v>
      </c>
      <c r="E83" s="36">
        <v>898.6242638290031</v>
      </c>
      <c r="F83" s="38">
        <v>0</v>
      </c>
      <c r="G83" s="36">
        <v>0</v>
      </c>
      <c r="H83" s="39">
        <v>21.903490000000001</v>
      </c>
      <c r="I83" s="36">
        <v>0.87555999999999989</v>
      </c>
      <c r="J83" s="36">
        <v>0</v>
      </c>
      <c r="K83" s="34"/>
    </row>
    <row r="84" spans="2:11" s="2" customFormat="1" ht="13.5" thickBot="1">
      <c r="B84" s="23" t="s">
        <v>48</v>
      </c>
      <c r="C84" s="24"/>
      <c r="D84" s="29"/>
      <c r="E84" s="26">
        <f>E85+E91</f>
        <v>168423162.16</v>
      </c>
      <c r="F84" s="40"/>
      <c r="G84" s="26">
        <f>SUM(G85,G91)</f>
        <v>9000000</v>
      </c>
      <c r="H84" s="41">
        <f>SUM(H85,H91)</f>
        <v>2594137.5</v>
      </c>
      <c r="I84" s="26">
        <f>SUM(I85,I91)</f>
        <v>8496080.1412853375</v>
      </c>
      <c r="J84" s="26">
        <f>SUM(J85,J91)</f>
        <v>6842.3215099999998</v>
      </c>
    </row>
    <row r="85" spans="2:11" s="2" customFormat="1" ht="12.75" customHeight="1">
      <c r="B85" s="27" t="s">
        <v>49</v>
      </c>
      <c r="C85" s="28"/>
      <c r="D85" s="29"/>
      <c r="E85" s="33">
        <f>E86+E89</f>
        <v>27942731.41</v>
      </c>
      <c r="F85" s="42"/>
      <c r="G85" s="32">
        <f>G86+G89</f>
        <v>9000000</v>
      </c>
      <c r="H85" s="33">
        <f>H86+H89</f>
        <v>2594137.5</v>
      </c>
      <c r="I85" s="30">
        <f>I86+I89</f>
        <v>1994105.7124660274</v>
      </c>
      <c r="J85" s="30">
        <f>J86+J89</f>
        <v>5315.3233700000001</v>
      </c>
      <c r="K85" s="34"/>
    </row>
    <row r="86" spans="2:11" s="2" customFormat="1" ht="12.75" customHeight="1">
      <c r="B86" s="27" t="s">
        <v>50</v>
      </c>
      <c r="C86" s="28"/>
      <c r="D86" s="35"/>
      <c r="E86" s="33">
        <f>SUM(E87:E88)</f>
        <v>27933750</v>
      </c>
      <c r="F86" s="42"/>
      <c r="G86" s="30">
        <f t="shared" ref="G86:J86" si="12">SUM(G87:G88)</f>
        <v>9000000</v>
      </c>
      <c r="H86" s="33">
        <f t="shared" si="12"/>
        <v>2594137.5</v>
      </c>
      <c r="I86" s="33">
        <f t="shared" si="12"/>
        <v>1994105.7124660274</v>
      </c>
      <c r="J86" s="33">
        <f t="shared" si="12"/>
        <v>5315.3233700000001</v>
      </c>
      <c r="K86" s="34"/>
    </row>
    <row r="87" spans="2:11" s="2" customFormat="1" ht="12.75" customHeight="1">
      <c r="B87" s="27"/>
      <c r="C87" s="28" t="s">
        <v>68</v>
      </c>
      <c r="D87" s="35" t="s">
        <v>37</v>
      </c>
      <c r="E87" s="39">
        <v>18933750</v>
      </c>
      <c r="F87" s="46">
        <v>2026</v>
      </c>
      <c r="G87" s="36">
        <v>0</v>
      </c>
      <c r="H87" s="39">
        <v>2594137.5</v>
      </c>
      <c r="I87" s="36">
        <v>1219511.62953</v>
      </c>
      <c r="J87" s="36">
        <v>5315.3233700000001</v>
      </c>
      <c r="K87" s="34"/>
    </row>
    <row r="88" spans="2:11" s="2" customFormat="1" ht="12.75" customHeight="1">
      <c r="B88" s="27"/>
      <c r="C88" s="28" t="s">
        <v>102</v>
      </c>
      <c r="D88" s="35" t="s">
        <v>7</v>
      </c>
      <c r="E88" s="39">
        <v>9000000</v>
      </c>
      <c r="F88" s="46">
        <v>2023</v>
      </c>
      <c r="G88" s="36">
        <v>9000000</v>
      </c>
      <c r="H88" s="39">
        <v>0</v>
      </c>
      <c r="I88" s="36">
        <v>774594.08293602732</v>
      </c>
      <c r="J88" s="36">
        <v>0</v>
      </c>
      <c r="K88" s="34"/>
    </row>
    <row r="89" spans="2:11" s="2" customFormat="1" ht="12.75" customHeight="1">
      <c r="B89" s="27" t="s">
        <v>51</v>
      </c>
      <c r="C89" s="28"/>
      <c r="D89" s="35"/>
      <c r="E89" s="33">
        <f>E90</f>
        <v>8981.41</v>
      </c>
      <c r="F89" s="42"/>
      <c r="G89" s="30">
        <f t="shared" ref="G89:J89" si="13">G90</f>
        <v>0</v>
      </c>
      <c r="H89" s="33">
        <f t="shared" si="13"/>
        <v>0</v>
      </c>
      <c r="I89" s="30">
        <f t="shared" si="13"/>
        <v>0</v>
      </c>
      <c r="J89" s="30">
        <f t="shared" si="13"/>
        <v>0</v>
      </c>
      <c r="K89" s="34"/>
    </row>
    <row r="90" spans="2:11" s="2" customFormat="1" ht="12.75" customHeight="1">
      <c r="B90" s="27"/>
      <c r="C90" s="28" t="s">
        <v>26</v>
      </c>
      <c r="D90" s="35" t="s">
        <v>7</v>
      </c>
      <c r="E90" s="39">
        <v>8981.41</v>
      </c>
      <c r="F90" s="38">
        <v>0</v>
      </c>
      <c r="G90" s="36">
        <v>0</v>
      </c>
      <c r="H90" s="39">
        <v>0</v>
      </c>
      <c r="I90" s="36">
        <v>0</v>
      </c>
      <c r="J90" s="36">
        <v>0</v>
      </c>
      <c r="K90" s="34"/>
    </row>
    <row r="91" spans="2:11" s="2" customFormat="1" ht="12.75" customHeight="1">
      <c r="B91" s="27" t="s">
        <v>52</v>
      </c>
      <c r="C91" s="28"/>
      <c r="D91" s="35"/>
      <c r="E91" s="33">
        <f>SUM(E92:E94)</f>
        <v>140480430.75</v>
      </c>
      <c r="F91" s="42"/>
      <c r="G91" s="30">
        <f>SUM(G92:G94)</f>
        <v>0</v>
      </c>
      <c r="H91" s="33">
        <f>SUM(H92:H94)</f>
        <v>0</v>
      </c>
      <c r="I91" s="33">
        <f>SUM(I92:I94)</f>
        <v>6501974.4288193109</v>
      </c>
      <c r="J91" s="33">
        <f>SUM(J92:J94)</f>
        <v>1526.9981399999999</v>
      </c>
      <c r="K91" s="34"/>
    </row>
    <row r="92" spans="2:11" s="2" customFormat="1" ht="12.75" customHeight="1">
      <c r="B92" s="27"/>
      <c r="C92" s="28" t="s">
        <v>67</v>
      </c>
      <c r="D92" s="35" t="s">
        <v>37</v>
      </c>
      <c r="E92" s="39">
        <v>59696430.75</v>
      </c>
      <c r="F92" s="46">
        <v>2021</v>
      </c>
      <c r="G92" s="36">
        <v>0</v>
      </c>
      <c r="H92" s="39">
        <v>0</v>
      </c>
      <c r="I92" s="36">
        <v>1786867.1725693103</v>
      </c>
      <c r="J92" s="36">
        <v>305.00759999999997</v>
      </c>
      <c r="K92" s="34"/>
    </row>
    <row r="93" spans="2:11" s="2" customFormat="1" ht="12.75" customHeight="1">
      <c r="B93" s="27"/>
      <c r="C93" s="28" t="s">
        <v>69</v>
      </c>
      <c r="D93" s="35" t="s">
        <v>37</v>
      </c>
      <c r="E93" s="39">
        <v>42916500</v>
      </c>
      <c r="F93" s="46">
        <v>2024</v>
      </c>
      <c r="G93" s="36">
        <v>0</v>
      </c>
      <c r="H93" s="39">
        <v>0</v>
      </c>
      <c r="I93" s="36">
        <v>2589603.9750000006</v>
      </c>
      <c r="J93" s="36">
        <v>612.18296999999995</v>
      </c>
      <c r="K93" s="34"/>
    </row>
    <row r="94" spans="2:11" s="2" customFormat="1" ht="12.75" customHeight="1" thickBot="1">
      <c r="B94" s="27"/>
      <c r="C94" s="28" t="s">
        <v>70</v>
      </c>
      <c r="D94" s="47" t="s">
        <v>37</v>
      </c>
      <c r="E94" s="39">
        <v>37867500</v>
      </c>
      <c r="F94" s="46">
        <v>2027</v>
      </c>
      <c r="G94" s="48">
        <v>0</v>
      </c>
      <c r="H94" s="39">
        <v>0</v>
      </c>
      <c r="I94" s="36">
        <v>2125503.28125</v>
      </c>
      <c r="J94" s="36">
        <v>609.80756999999994</v>
      </c>
      <c r="K94" s="34"/>
    </row>
    <row r="95" spans="2:11" s="2" customFormat="1" ht="13.5" thickBot="1">
      <c r="B95" s="23" t="s">
        <v>53</v>
      </c>
      <c r="C95" s="24"/>
      <c r="D95" s="47"/>
      <c r="E95" s="50"/>
      <c r="F95" s="51"/>
      <c r="G95" s="50"/>
      <c r="H95" s="51"/>
      <c r="I95" s="50"/>
      <c r="J95" s="50"/>
    </row>
    <row r="96" spans="2:11" s="2" customFormat="1" ht="13.5" thickBot="1">
      <c r="B96" s="23" t="s">
        <v>27</v>
      </c>
      <c r="C96" s="24"/>
      <c r="D96" s="25"/>
      <c r="E96" s="36"/>
      <c r="F96" s="38"/>
      <c r="G96" s="36"/>
      <c r="H96" s="38"/>
      <c r="I96" s="36"/>
      <c r="J96" s="36"/>
    </row>
    <row r="97" spans="2:11" s="2" customFormat="1" ht="13.5" thickBot="1">
      <c r="B97" s="23" t="s">
        <v>56</v>
      </c>
      <c r="C97" s="24"/>
      <c r="D97" s="25" t="s">
        <v>28</v>
      </c>
      <c r="E97" s="26">
        <f>E84+E82+E76+E75+E73+E61+E59+E38+E7</f>
        <v>231209488.79139289</v>
      </c>
      <c r="F97" s="40"/>
      <c r="G97" s="26">
        <f>G84+G82+G76+G75+G73+G61+G59+G38+G7</f>
        <v>19223838.924554683</v>
      </c>
      <c r="H97" s="41">
        <f>H84+H82+H76+H75+H73+H61+H59+H38+H7</f>
        <v>11927061.751364535</v>
      </c>
      <c r="I97" s="26">
        <f>I84+I82+I76+I75+I73+I61+I59+I38+I7</f>
        <v>11283792.4834498</v>
      </c>
      <c r="J97" s="26">
        <f>J84+J82+J76+J75+J73+J61+J59+J38+J7</f>
        <v>153055.35985046846</v>
      </c>
      <c r="K97" s="52"/>
    </row>
    <row r="98" spans="2:11" s="2" customFormat="1" ht="13.5" thickBot="1">
      <c r="B98" s="23" t="s">
        <v>29</v>
      </c>
      <c r="C98" s="24"/>
      <c r="D98" s="25"/>
      <c r="E98" s="50"/>
      <c r="F98" s="51"/>
      <c r="G98" s="50"/>
      <c r="H98" s="53"/>
      <c r="I98" s="53"/>
      <c r="J98" s="53"/>
    </row>
    <row r="99" spans="2:11" s="2" customFormat="1" ht="13">
      <c r="B99" s="54" t="s">
        <v>30</v>
      </c>
      <c r="C99" s="55"/>
      <c r="D99" s="29" t="s">
        <v>7</v>
      </c>
      <c r="E99" s="56"/>
      <c r="F99" s="57"/>
      <c r="G99" s="56"/>
      <c r="H99" s="58"/>
      <c r="I99" s="56"/>
      <c r="J99" s="56"/>
    </row>
    <row r="100" spans="2:11" s="2" customFormat="1" ht="13">
      <c r="B100" s="59" t="s">
        <v>15</v>
      </c>
      <c r="C100" s="60"/>
      <c r="D100" s="35" t="s">
        <v>7</v>
      </c>
      <c r="E100" s="61"/>
      <c r="F100" s="62"/>
      <c r="G100" s="61"/>
      <c r="H100" s="63"/>
      <c r="I100" s="61"/>
      <c r="J100" s="61"/>
      <c r="K100" s="34"/>
    </row>
    <row r="101" spans="2:11" s="2" customFormat="1" ht="13">
      <c r="B101" s="59" t="s">
        <v>31</v>
      </c>
      <c r="C101" s="60"/>
      <c r="D101" s="35" t="s">
        <v>7</v>
      </c>
      <c r="E101" s="61"/>
      <c r="F101" s="62"/>
      <c r="G101" s="61"/>
      <c r="H101" s="63"/>
      <c r="I101" s="61"/>
      <c r="J101" s="61"/>
      <c r="K101" s="64"/>
    </row>
    <row r="102" spans="2:11" s="2" customFormat="1" ht="13.5" thickBot="1">
      <c r="B102" s="65" t="s">
        <v>27</v>
      </c>
      <c r="C102" s="66"/>
      <c r="D102" s="47" t="s">
        <v>7</v>
      </c>
      <c r="E102" s="67"/>
      <c r="F102" s="68"/>
      <c r="G102" s="67"/>
      <c r="H102" s="69"/>
      <c r="I102" s="67"/>
      <c r="J102" s="67"/>
      <c r="K102" s="6"/>
    </row>
    <row r="103" spans="2:11" s="2" customFormat="1" ht="12.75" customHeight="1">
      <c r="B103" s="28"/>
      <c r="C103" s="28"/>
      <c r="D103" s="70"/>
      <c r="E103" s="6"/>
      <c r="F103" s="6"/>
      <c r="G103" s="6"/>
      <c r="H103" s="6"/>
      <c r="I103" s="6"/>
      <c r="J103" s="6"/>
      <c r="K103" s="71"/>
    </row>
    <row r="104" spans="2:11" s="2" customFormat="1" ht="12.75" customHeight="1">
      <c r="B104" s="2" t="s">
        <v>33</v>
      </c>
      <c r="C104" s="28"/>
      <c r="D104" s="72"/>
      <c r="E104" s="34"/>
      <c r="F104" s="34"/>
      <c r="G104" s="34"/>
      <c r="H104" s="34"/>
      <c r="I104" s="34"/>
      <c r="J104" s="34"/>
    </row>
    <row r="105" spans="2:11" s="2" customFormat="1" ht="12.75" customHeight="1">
      <c r="B105" s="73" t="s">
        <v>109</v>
      </c>
    </row>
    <row r="106" spans="2:11" s="2" customFormat="1" ht="12.75" customHeight="1">
      <c r="B106" s="2" t="s">
        <v>65</v>
      </c>
      <c r="C106" s="73"/>
      <c r="D106" s="74"/>
      <c r="E106" s="75"/>
      <c r="F106" s="75"/>
      <c r="G106" s="75"/>
      <c r="H106" s="75"/>
      <c r="I106" s="75"/>
      <c r="J106" s="75"/>
    </row>
    <row r="107" spans="2:11" s="2" customFormat="1" ht="12.75" customHeight="1">
      <c r="B107" s="73" t="s">
        <v>110</v>
      </c>
      <c r="C107" s="73"/>
      <c r="D107" s="76"/>
      <c r="E107" s="76"/>
      <c r="F107" s="76"/>
      <c r="G107" s="76"/>
      <c r="H107" s="76"/>
      <c r="I107" s="77"/>
      <c r="J107" s="76"/>
      <c r="K107" s="78"/>
    </row>
    <row r="108" spans="2:11" s="2" customFormat="1">
      <c r="C108" s="2" t="s">
        <v>111</v>
      </c>
      <c r="D108" s="78"/>
      <c r="E108" s="79"/>
      <c r="F108" s="79"/>
      <c r="G108" s="79"/>
      <c r="H108" s="80"/>
      <c r="I108" s="80"/>
      <c r="J108" s="80"/>
      <c r="K108" s="81"/>
    </row>
    <row r="109" spans="2:11" s="2" customFormat="1" ht="13">
      <c r="B109" s="82"/>
      <c r="D109" s="78"/>
      <c r="E109" s="80"/>
      <c r="F109" s="80"/>
      <c r="G109" s="80"/>
      <c r="H109" s="80"/>
      <c r="I109" s="83"/>
      <c r="J109" s="83"/>
      <c r="K109" s="84"/>
    </row>
    <row r="110" spans="2:11" s="2" customFormat="1" ht="13">
      <c r="B110" s="82"/>
      <c r="E110" s="85"/>
      <c r="F110" s="85"/>
      <c r="G110" s="85"/>
      <c r="H110" s="85"/>
      <c r="I110" s="85"/>
      <c r="J110" s="86"/>
      <c r="K110" s="78"/>
    </row>
    <row r="111" spans="2:11" s="2" customFormat="1">
      <c r="E111" s="87"/>
      <c r="F111" s="87"/>
      <c r="G111" s="87"/>
      <c r="H111" s="85"/>
      <c r="I111" s="88"/>
      <c r="J111" s="89"/>
      <c r="K111" s="78"/>
    </row>
    <row r="112" spans="2:11" s="2" customFormat="1">
      <c r="E112" s="90"/>
      <c r="F112" s="90"/>
      <c r="G112" s="90"/>
      <c r="H112" s="90"/>
      <c r="I112" s="90"/>
      <c r="J112" s="90"/>
      <c r="K112" s="78"/>
    </row>
    <row r="113" spans="5:11" s="2" customFormat="1">
      <c r="E113" s="90"/>
      <c r="F113" s="90"/>
      <c r="G113" s="90"/>
      <c r="H113" s="91"/>
      <c r="I113" s="92"/>
      <c r="J113" s="93"/>
      <c r="K113" s="78"/>
    </row>
    <row r="114" spans="5:11" s="2" customFormat="1" ht="13">
      <c r="E114" s="91"/>
      <c r="F114" s="91"/>
      <c r="G114" s="91"/>
      <c r="H114" s="94"/>
      <c r="I114" s="91"/>
      <c r="J114" s="95"/>
      <c r="K114" s="88"/>
    </row>
    <row r="115" spans="5:11" s="2" customFormat="1">
      <c r="E115" s="8"/>
      <c r="F115" s="8"/>
      <c r="G115" s="8"/>
      <c r="K115" s="88"/>
    </row>
    <row r="116" spans="5:11" s="2" customFormat="1">
      <c r="E116" s="8"/>
      <c r="F116" s="8"/>
      <c r="G116" s="8"/>
    </row>
    <row r="117" spans="5:11" s="2" customFormat="1">
      <c r="E117" s="7"/>
      <c r="F117" s="7"/>
      <c r="G117" s="7"/>
    </row>
    <row r="118" spans="5:11" s="2" customFormat="1">
      <c r="E118" s="8"/>
      <c r="F118" s="8"/>
      <c r="G118" s="8"/>
    </row>
    <row r="119" spans="5:11" s="2" customFormat="1">
      <c r="E119" s="8"/>
      <c r="F119" s="8"/>
      <c r="G119" s="8"/>
    </row>
    <row r="120" spans="5:11" s="2" customFormat="1">
      <c r="E120" s="8"/>
      <c r="F120" s="8"/>
      <c r="G120" s="8"/>
    </row>
    <row r="121" spans="5:11" s="2" customFormat="1">
      <c r="E121" s="8"/>
      <c r="F121" s="8"/>
      <c r="G121" s="8"/>
    </row>
    <row r="122" spans="5:11" s="2" customFormat="1">
      <c r="E122" s="8"/>
      <c r="F122" s="8"/>
      <c r="G122" s="8"/>
    </row>
    <row r="123" spans="5:11" s="2" customFormat="1">
      <c r="E123" s="8"/>
      <c r="F123" s="8"/>
      <c r="G123" s="8"/>
    </row>
    <row r="124" spans="5:11" s="2" customFormat="1">
      <c r="E124" s="8"/>
      <c r="F124" s="8"/>
      <c r="G124" s="8"/>
    </row>
    <row r="125" spans="5:11" s="2" customFormat="1">
      <c r="E125" s="8"/>
      <c r="F125" s="8"/>
      <c r="G125" s="8"/>
    </row>
    <row r="126" spans="5:11" s="2" customFormat="1">
      <c r="E126" s="8"/>
      <c r="F126" s="8"/>
      <c r="G126" s="8"/>
    </row>
    <row r="127" spans="5:11" s="2" customFormat="1">
      <c r="E127" s="8"/>
      <c r="F127" s="8"/>
      <c r="G127" s="8"/>
    </row>
    <row r="128" spans="5:11" s="2" customFormat="1">
      <c r="E128" s="8"/>
      <c r="F128" s="8"/>
      <c r="G128" s="8"/>
    </row>
    <row r="129" spans="5:7" s="2" customFormat="1">
      <c r="E129" s="8"/>
      <c r="F129" s="8"/>
      <c r="G129" s="8"/>
    </row>
    <row r="130" spans="5:7" s="2" customFormat="1">
      <c r="E130" s="8"/>
      <c r="F130" s="8"/>
      <c r="G130" s="8"/>
    </row>
    <row r="131" spans="5:7" s="2" customFormat="1">
      <c r="E131" s="8"/>
      <c r="F131" s="8"/>
      <c r="G131" s="8"/>
    </row>
    <row r="132" spans="5:7" s="2" customFormat="1">
      <c r="E132" s="8"/>
      <c r="F132" s="8"/>
      <c r="G132" s="8"/>
    </row>
    <row r="133" spans="5:7" s="2" customFormat="1">
      <c r="E133" s="8"/>
      <c r="F133" s="8"/>
      <c r="G133" s="8"/>
    </row>
    <row r="134" spans="5:7" s="2" customFormat="1">
      <c r="E134" s="8"/>
      <c r="F134" s="8"/>
      <c r="G134" s="8"/>
    </row>
    <row r="135" spans="5:7" s="2" customFormat="1">
      <c r="E135" s="8"/>
      <c r="F135" s="8"/>
      <c r="G135" s="8"/>
    </row>
    <row r="136" spans="5:7" s="2" customFormat="1">
      <c r="E136" s="8"/>
      <c r="F136" s="8"/>
      <c r="G136" s="8"/>
    </row>
    <row r="137" spans="5:7" s="2" customFormat="1">
      <c r="E137" s="8"/>
      <c r="F137" s="8"/>
      <c r="G137" s="8"/>
    </row>
    <row r="138" spans="5:7" s="2" customFormat="1">
      <c r="E138" s="8"/>
      <c r="F138" s="8"/>
      <c r="G138" s="8"/>
    </row>
    <row r="139" spans="5:7" s="2" customFormat="1">
      <c r="E139" s="8"/>
      <c r="F139" s="8"/>
      <c r="G139" s="8"/>
    </row>
    <row r="140" spans="5:7" s="2" customFormat="1">
      <c r="E140" s="8"/>
      <c r="F140" s="8"/>
      <c r="G140" s="8"/>
    </row>
    <row r="141" spans="5:7" s="2" customFormat="1">
      <c r="E141" s="8"/>
      <c r="F141" s="8"/>
      <c r="G141" s="8"/>
    </row>
    <row r="142" spans="5:7" s="2" customFormat="1">
      <c r="E142" s="8"/>
      <c r="F142" s="8"/>
      <c r="G142" s="8"/>
    </row>
    <row r="143" spans="5:7" s="2" customFormat="1">
      <c r="E143" s="8"/>
      <c r="F143" s="8"/>
      <c r="G143" s="8"/>
    </row>
    <row r="144" spans="5:7" s="2" customFormat="1">
      <c r="E144" s="8"/>
      <c r="F144" s="8"/>
      <c r="G144" s="8"/>
    </row>
    <row r="145" spans="5:7" s="2" customFormat="1">
      <c r="E145" s="8"/>
      <c r="F145" s="8"/>
      <c r="G145" s="8"/>
    </row>
    <row r="146" spans="5:7" s="2" customFormat="1">
      <c r="E146" s="8"/>
      <c r="F146" s="8"/>
      <c r="G146" s="8"/>
    </row>
    <row r="147" spans="5:7" s="2" customFormat="1">
      <c r="E147" s="8"/>
      <c r="F147" s="8"/>
      <c r="G147" s="8"/>
    </row>
    <row r="148" spans="5:7" s="2" customFormat="1">
      <c r="E148" s="8"/>
      <c r="F148" s="8"/>
      <c r="G148" s="8"/>
    </row>
    <row r="149" spans="5:7" s="2" customFormat="1">
      <c r="E149" s="8"/>
      <c r="F149" s="8"/>
      <c r="G149" s="8"/>
    </row>
    <row r="150" spans="5:7" s="2" customFormat="1">
      <c r="E150" s="8"/>
      <c r="F150" s="8"/>
      <c r="G150" s="8"/>
    </row>
    <row r="151" spans="5:7" s="2" customFormat="1">
      <c r="E151" s="8"/>
      <c r="F151" s="8"/>
      <c r="G151" s="8"/>
    </row>
    <row r="152" spans="5:7" s="2" customFormat="1">
      <c r="E152" s="8"/>
      <c r="F152" s="8"/>
      <c r="G152" s="8"/>
    </row>
    <row r="153" spans="5:7" s="2" customFormat="1">
      <c r="E153" s="8"/>
      <c r="F153" s="8"/>
      <c r="G153" s="8"/>
    </row>
    <row r="154" spans="5:7" s="2" customFormat="1">
      <c r="E154" s="8"/>
      <c r="F154" s="8"/>
      <c r="G154" s="8"/>
    </row>
    <row r="155" spans="5:7" s="2" customFormat="1">
      <c r="E155" s="8"/>
      <c r="F155" s="8"/>
      <c r="G155" s="8"/>
    </row>
    <row r="156" spans="5:7" s="2" customFormat="1">
      <c r="E156" s="8"/>
      <c r="F156" s="8"/>
      <c r="G156" s="8"/>
    </row>
    <row r="157" spans="5:7" s="2" customFormat="1">
      <c r="E157" s="8"/>
      <c r="F157" s="8"/>
      <c r="G157" s="8"/>
    </row>
    <row r="158" spans="5:7" s="2" customFormat="1">
      <c r="E158" s="8"/>
      <c r="F158" s="8"/>
      <c r="G158" s="8"/>
    </row>
    <row r="159" spans="5:7" s="2" customFormat="1">
      <c r="E159" s="8"/>
      <c r="F159" s="8"/>
      <c r="G159" s="8"/>
    </row>
    <row r="160" spans="5:7" s="2" customFormat="1">
      <c r="E160" s="8"/>
      <c r="F160" s="8"/>
      <c r="G160" s="8"/>
    </row>
    <row r="161" spans="5:7" s="2" customFormat="1">
      <c r="E161" s="8"/>
      <c r="F161" s="8"/>
      <c r="G161" s="8"/>
    </row>
    <row r="162" spans="5:7" s="2" customFormat="1">
      <c r="E162" s="8"/>
      <c r="F162" s="8"/>
      <c r="G162" s="8"/>
    </row>
    <row r="163" spans="5:7" s="2" customFormat="1">
      <c r="E163" s="8"/>
      <c r="F163" s="8"/>
      <c r="G163" s="8"/>
    </row>
    <row r="164" spans="5:7" s="2" customFormat="1">
      <c r="E164" s="8"/>
      <c r="F164" s="8"/>
      <c r="G164" s="8"/>
    </row>
    <row r="165" spans="5:7" s="2" customFormat="1">
      <c r="E165" s="8"/>
      <c r="F165" s="8"/>
      <c r="G165" s="8"/>
    </row>
    <row r="166" spans="5:7" s="2" customFormat="1">
      <c r="E166" s="8"/>
      <c r="F166" s="8"/>
      <c r="G166" s="8"/>
    </row>
    <row r="167" spans="5:7" s="2" customFormat="1">
      <c r="E167" s="8"/>
      <c r="F167" s="8"/>
      <c r="G167" s="8"/>
    </row>
    <row r="168" spans="5:7" s="2" customFormat="1">
      <c r="E168" s="8"/>
      <c r="F168" s="8"/>
      <c r="G168" s="8"/>
    </row>
    <row r="169" spans="5:7" s="2" customFormat="1">
      <c r="E169" s="8"/>
      <c r="F169" s="8"/>
      <c r="G169" s="8"/>
    </row>
    <row r="170" spans="5:7" s="2" customFormat="1">
      <c r="E170" s="8"/>
      <c r="F170" s="8"/>
      <c r="G170" s="8"/>
    </row>
    <row r="171" spans="5:7" s="2" customFormat="1">
      <c r="E171" s="8"/>
      <c r="F171" s="8"/>
      <c r="G171" s="8"/>
    </row>
    <row r="172" spans="5:7" s="2" customFormat="1">
      <c r="E172" s="8"/>
      <c r="F172" s="8"/>
      <c r="G172" s="8"/>
    </row>
    <row r="173" spans="5:7" s="2" customFormat="1">
      <c r="E173" s="8"/>
      <c r="F173" s="8"/>
      <c r="G173" s="8"/>
    </row>
    <row r="174" spans="5:7" s="2" customFormat="1">
      <c r="E174" s="8"/>
      <c r="F174" s="8"/>
      <c r="G174" s="8"/>
    </row>
    <row r="175" spans="5:7" s="2" customFormat="1">
      <c r="E175" s="8"/>
      <c r="F175" s="8"/>
      <c r="G175" s="8"/>
    </row>
    <row r="176" spans="5:7" s="2" customFormat="1">
      <c r="E176" s="8"/>
      <c r="F176" s="8"/>
      <c r="G176" s="8"/>
    </row>
    <row r="177" spans="5:7" s="2" customFormat="1">
      <c r="E177" s="8"/>
      <c r="F177" s="8"/>
      <c r="G177" s="8"/>
    </row>
    <row r="178" spans="5:7" s="2" customFormat="1">
      <c r="E178" s="8"/>
      <c r="F178" s="8"/>
      <c r="G178" s="8"/>
    </row>
    <row r="179" spans="5:7" s="2" customFormat="1">
      <c r="E179" s="8"/>
      <c r="F179" s="8"/>
      <c r="G179" s="8"/>
    </row>
    <row r="180" spans="5:7" s="2" customFormat="1">
      <c r="E180" s="8"/>
      <c r="F180" s="8"/>
      <c r="G180" s="8"/>
    </row>
    <row r="181" spans="5:7" s="2" customFormat="1">
      <c r="E181" s="8"/>
      <c r="F181" s="8"/>
      <c r="G181" s="8"/>
    </row>
    <row r="182" spans="5:7" s="2" customFormat="1">
      <c r="E182" s="8"/>
      <c r="F182" s="8"/>
      <c r="G182" s="8"/>
    </row>
    <row r="183" spans="5:7" s="2" customFormat="1">
      <c r="E183" s="8"/>
      <c r="F183" s="8"/>
      <c r="G183" s="8"/>
    </row>
    <row r="184" spans="5:7" s="2" customFormat="1">
      <c r="E184" s="8"/>
      <c r="F184" s="8"/>
      <c r="G184" s="8"/>
    </row>
    <row r="185" spans="5:7" s="2" customFormat="1">
      <c r="E185" s="8"/>
      <c r="F185" s="8"/>
      <c r="G185" s="8"/>
    </row>
    <row r="186" spans="5:7" s="2" customFormat="1">
      <c r="E186" s="8"/>
      <c r="F186" s="8"/>
      <c r="G186" s="8"/>
    </row>
    <row r="187" spans="5:7" s="2" customFormat="1">
      <c r="E187" s="8"/>
      <c r="F187" s="8"/>
      <c r="G187" s="8"/>
    </row>
    <row r="188" spans="5:7" s="2" customFormat="1">
      <c r="E188" s="8"/>
      <c r="F188" s="8"/>
      <c r="G188" s="8"/>
    </row>
    <row r="189" spans="5:7" s="2" customFormat="1">
      <c r="E189" s="8"/>
      <c r="F189" s="8"/>
      <c r="G189" s="8"/>
    </row>
    <row r="190" spans="5:7" s="2" customFormat="1">
      <c r="E190" s="8"/>
      <c r="F190" s="8"/>
      <c r="G190" s="8"/>
    </row>
    <row r="191" spans="5:7" s="2" customFormat="1">
      <c r="E191" s="8"/>
      <c r="F191" s="8"/>
      <c r="G191" s="8"/>
    </row>
    <row r="192" spans="5:7" s="2" customFormat="1">
      <c r="E192" s="8"/>
      <c r="F192" s="8"/>
      <c r="G192" s="8"/>
    </row>
    <row r="193" spans="5:7" s="2" customFormat="1">
      <c r="E193" s="8"/>
      <c r="F193" s="8"/>
      <c r="G193" s="8"/>
    </row>
    <row r="194" spans="5:7" s="2" customFormat="1">
      <c r="E194" s="8"/>
      <c r="F194" s="8"/>
      <c r="G194" s="8"/>
    </row>
    <row r="195" spans="5:7" s="2" customFormat="1">
      <c r="E195" s="8"/>
      <c r="F195" s="8"/>
      <c r="G195" s="8"/>
    </row>
    <row r="196" spans="5:7" s="2" customFormat="1">
      <c r="E196" s="8"/>
      <c r="F196" s="8"/>
      <c r="G196" s="8"/>
    </row>
    <row r="197" spans="5:7" s="2" customFormat="1">
      <c r="E197" s="8"/>
      <c r="F197" s="8"/>
      <c r="G197" s="8"/>
    </row>
    <row r="198" spans="5:7" s="2" customFormat="1">
      <c r="E198" s="8"/>
      <c r="F198" s="8"/>
      <c r="G198" s="8"/>
    </row>
    <row r="199" spans="5:7" s="2" customFormat="1">
      <c r="E199" s="8"/>
      <c r="F199" s="8"/>
      <c r="G199" s="8"/>
    </row>
    <row r="200" spans="5:7" s="2" customFormat="1">
      <c r="E200" s="8"/>
      <c r="F200" s="8"/>
      <c r="G200" s="8"/>
    </row>
    <row r="201" spans="5:7" s="2" customFormat="1">
      <c r="E201" s="8"/>
      <c r="F201" s="8"/>
      <c r="G201" s="8"/>
    </row>
    <row r="202" spans="5:7" s="2" customFormat="1">
      <c r="E202" s="8"/>
      <c r="F202" s="8"/>
      <c r="G202" s="8"/>
    </row>
    <row r="203" spans="5:7" s="2" customFormat="1">
      <c r="E203" s="8"/>
      <c r="F203" s="8"/>
      <c r="G203" s="8"/>
    </row>
    <row r="204" spans="5:7" s="2" customFormat="1">
      <c r="E204" s="8"/>
      <c r="F204" s="8"/>
      <c r="G204" s="8"/>
    </row>
    <row r="205" spans="5:7" s="2" customFormat="1">
      <c r="E205" s="8"/>
      <c r="F205" s="8"/>
      <c r="G205" s="8"/>
    </row>
    <row r="206" spans="5:7" s="2" customFormat="1">
      <c r="E206" s="8"/>
      <c r="F206" s="8"/>
      <c r="G206" s="8"/>
    </row>
    <row r="207" spans="5:7" s="2" customFormat="1">
      <c r="E207" s="8"/>
      <c r="F207" s="8"/>
      <c r="G207" s="8"/>
    </row>
    <row r="208" spans="5:7" s="2" customFormat="1">
      <c r="E208" s="8"/>
      <c r="F208" s="8"/>
      <c r="G208" s="8"/>
    </row>
    <row r="209" spans="5:7" s="2" customFormat="1">
      <c r="E209" s="8"/>
      <c r="F209" s="8"/>
      <c r="G209" s="8"/>
    </row>
    <row r="210" spans="5:7" s="2" customFormat="1">
      <c r="E210" s="8"/>
      <c r="F210" s="8"/>
      <c r="G210" s="8"/>
    </row>
    <row r="211" spans="5:7" s="2" customFormat="1">
      <c r="E211" s="8"/>
      <c r="F211" s="8"/>
      <c r="G211" s="8"/>
    </row>
    <row r="212" spans="5:7" s="2" customFormat="1">
      <c r="E212" s="8"/>
      <c r="F212" s="8"/>
      <c r="G212" s="8"/>
    </row>
    <row r="213" spans="5:7" s="2" customFormat="1">
      <c r="E213" s="8"/>
      <c r="F213" s="8"/>
      <c r="G213" s="8"/>
    </row>
    <row r="214" spans="5:7" s="2" customFormat="1">
      <c r="E214" s="8"/>
      <c r="F214" s="8"/>
      <c r="G214" s="8"/>
    </row>
    <row r="215" spans="5:7" s="2" customFormat="1">
      <c r="E215" s="8"/>
      <c r="F215" s="8"/>
      <c r="G215" s="8"/>
    </row>
    <row r="216" spans="5:7" s="2" customFormat="1">
      <c r="E216" s="8"/>
      <c r="F216" s="8"/>
      <c r="G216" s="8"/>
    </row>
    <row r="217" spans="5:7" s="2" customFormat="1">
      <c r="E217" s="8"/>
      <c r="F217" s="8"/>
      <c r="G217" s="8"/>
    </row>
    <row r="218" spans="5:7" s="2" customFormat="1">
      <c r="E218" s="8"/>
      <c r="F218" s="8"/>
      <c r="G218" s="8"/>
    </row>
    <row r="219" spans="5:7" s="2" customFormat="1">
      <c r="E219" s="8"/>
      <c r="F219" s="8"/>
      <c r="G219" s="8"/>
    </row>
    <row r="220" spans="5:7" s="2" customFormat="1">
      <c r="E220" s="8"/>
      <c r="F220" s="8"/>
      <c r="G220" s="8"/>
    </row>
    <row r="221" spans="5:7" s="2" customFormat="1">
      <c r="E221" s="8"/>
      <c r="F221" s="8"/>
      <c r="G221" s="8"/>
    </row>
    <row r="222" spans="5:7" s="2" customFormat="1">
      <c r="E222" s="8"/>
      <c r="F222" s="8"/>
      <c r="G222" s="8"/>
    </row>
    <row r="223" spans="5:7" s="2" customFormat="1">
      <c r="E223" s="8"/>
      <c r="F223" s="8"/>
      <c r="G223" s="8"/>
    </row>
    <row r="224" spans="5:7" s="2" customFormat="1">
      <c r="E224" s="8"/>
      <c r="F224" s="8"/>
      <c r="G224" s="8"/>
    </row>
    <row r="225" spans="5:7" s="2" customFormat="1">
      <c r="E225" s="8"/>
      <c r="F225" s="8"/>
      <c r="G225" s="8"/>
    </row>
    <row r="226" spans="5:7" s="2" customFormat="1">
      <c r="E226" s="8"/>
      <c r="F226" s="8"/>
      <c r="G226" s="8"/>
    </row>
    <row r="227" spans="5:7" s="2" customFormat="1">
      <c r="E227" s="8"/>
      <c r="F227" s="8"/>
      <c r="G227" s="8"/>
    </row>
    <row r="228" spans="5:7" s="2" customFormat="1">
      <c r="E228" s="8"/>
      <c r="F228" s="8"/>
      <c r="G228" s="8"/>
    </row>
    <row r="229" spans="5:7" s="2" customFormat="1">
      <c r="E229" s="8"/>
      <c r="F229" s="8"/>
      <c r="G229" s="8"/>
    </row>
    <row r="230" spans="5:7" s="2" customFormat="1">
      <c r="E230" s="8"/>
      <c r="F230" s="8"/>
      <c r="G230" s="8"/>
    </row>
    <row r="231" spans="5:7" s="2" customFormat="1">
      <c r="E231" s="8"/>
      <c r="F231" s="8"/>
      <c r="G231" s="8"/>
    </row>
    <row r="232" spans="5:7" s="2" customFormat="1">
      <c r="E232" s="8"/>
      <c r="F232" s="8"/>
      <c r="G232" s="8"/>
    </row>
    <row r="233" spans="5:7" s="2" customFormat="1">
      <c r="E233" s="8"/>
      <c r="F233" s="8"/>
      <c r="G233" s="8"/>
    </row>
    <row r="234" spans="5:7" s="2" customFormat="1">
      <c r="E234" s="8"/>
      <c r="F234" s="8"/>
      <c r="G234" s="8"/>
    </row>
    <row r="235" spans="5:7" s="2" customFormat="1">
      <c r="E235" s="8"/>
      <c r="F235" s="8"/>
      <c r="G235" s="8"/>
    </row>
    <row r="236" spans="5:7" s="2" customFormat="1">
      <c r="E236" s="8"/>
      <c r="F236" s="8"/>
      <c r="G236" s="8"/>
    </row>
    <row r="237" spans="5:7" s="2" customFormat="1">
      <c r="E237" s="8"/>
      <c r="F237" s="8"/>
      <c r="G237" s="8"/>
    </row>
    <row r="238" spans="5:7" s="2" customFormat="1">
      <c r="E238" s="8"/>
      <c r="F238" s="8"/>
      <c r="G238" s="8"/>
    </row>
    <row r="239" spans="5:7" s="2" customFormat="1">
      <c r="E239" s="8"/>
      <c r="F239" s="8"/>
      <c r="G239" s="8"/>
    </row>
    <row r="240" spans="5:7" s="2" customFormat="1">
      <c r="E240" s="8"/>
      <c r="F240" s="8"/>
      <c r="G240" s="8"/>
    </row>
    <row r="241" spans="5:7" s="2" customFormat="1">
      <c r="E241" s="8"/>
      <c r="F241" s="8"/>
      <c r="G241" s="8"/>
    </row>
    <row r="242" spans="5:7" s="2" customFormat="1">
      <c r="E242" s="8"/>
      <c r="F242" s="8"/>
      <c r="G242" s="8"/>
    </row>
    <row r="243" spans="5:7" s="2" customFormat="1">
      <c r="E243" s="8"/>
      <c r="F243" s="8"/>
      <c r="G243" s="8"/>
    </row>
    <row r="244" spans="5:7" s="2" customFormat="1">
      <c r="E244" s="8"/>
      <c r="F244" s="8"/>
      <c r="G244" s="8"/>
    </row>
    <row r="245" spans="5:7" s="2" customFormat="1">
      <c r="E245" s="8"/>
      <c r="F245" s="8"/>
      <c r="G245" s="8"/>
    </row>
    <row r="246" spans="5:7" s="2" customFormat="1">
      <c r="E246" s="8"/>
      <c r="F246" s="8"/>
      <c r="G246" s="8"/>
    </row>
    <row r="247" spans="5:7" s="2" customFormat="1">
      <c r="E247" s="8"/>
      <c r="F247" s="8"/>
      <c r="G247" s="8"/>
    </row>
    <row r="248" spans="5:7" s="2" customFormat="1">
      <c r="E248" s="8"/>
      <c r="F248" s="8"/>
      <c r="G248" s="8"/>
    </row>
    <row r="249" spans="5:7" s="2" customFormat="1">
      <c r="E249" s="8"/>
      <c r="F249" s="8"/>
      <c r="G249" s="8"/>
    </row>
    <row r="250" spans="5:7" s="2" customFormat="1">
      <c r="E250" s="8"/>
      <c r="F250" s="8"/>
      <c r="G250" s="8"/>
    </row>
    <row r="251" spans="5:7" s="2" customFormat="1">
      <c r="E251" s="8"/>
      <c r="F251" s="8"/>
      <c r="G251" s="8"/>
    </row>
    <row r="252" spans="5:7" s="2" customFormat="1">
      <c r="E252" s="8"/>
      <c r="F252" s="8"/>
      <c r="G252" s="8"/>
    </row>
    <row r="253" spans="5:7" s="2" customFormat="1">
      <c r="E253" s="8"/>
      <c r="F253" s="8"/>
      <c r="G253" s="8"/>
    </row>
    <row r="254" spans="5:7" s="2" customFormat="1">
      <c r="E254" s="8"/>
      <c r="F254" s="8"/>
      <c r="G254" s="8"/>
    </row>
    <row r="255" spans="5:7" s="2" customFormat="1">
      <c r="E255" s="8"/>
      <c r="F255" s="8"/>
      <c r="G255" s="8"/>
    </row>
    <row r="256" spans="5:7" s="2" customFormat="1">
      <c r="E256" s="8"/>
      <c r="F256" s="8"/>
      <c r="G256" s="8"/>
    </row>
    <row r="257" spans="5:7" s="2" customFormat="1">
      <c r="E257" s="8"/>
      <c r="F257" s="8"/>
      <c r="G257" s="8"/>
    </row>
    <row r="258" spans="5:7" s="2" customFormat="1">
      <c r="E258" s="8"/>
      <c r="F258" s="8"/>
      <c r="G258" s="8"/>
    </row>
    <row r="259" spans="5:7" s="2" customFormat="1">
      <c r="E259" s="8"/>
      <c r="F259" s="8"/>
      <c r="G259" s="8"/>
    </row>
    <row r="260" spans="5:7" s="2" customFormat="1">
      <c r="E260" s="8"/>
      <c r="F260" s="8"/>
      <c r="G260" s="8"/>
    </row>
    <row r="261" spans="5:7" s="2" customFormat="1">
      <c r="E261" s="8"/>
      <c r="F261" s="8"/>
      <c r="G261" s="8"/>
    </row>
    <row r="262" spans="5:7" s="2" customFormat="1">
      <c r="E262" s="8"/>
      <c r="F262" s="8"/>
      <c r="G262" s="8"/>
    </row>
    <row r="263" spans="5:7" s="2" customFormat="1">
      <c r="E263" s="8"/>
      <c r="F263" s="8"/>
      <c r="G263" s="8"/>
    </row>
    <row r="264" spans="5:7" s="2" customFormat="1">
      <c r="E264" s="8"/>
      <c r="F264" s="8"/>
      <c r="G264" s="8"/>
    </row>
    <row r="265" spans="5:7" s="2" customFormat="1">
      <c r="E265" s="8"/>
      <c r="F265" s="8"/>
      <c r="G265" s="8"/>
    </row>
    <row r="266" spans="5:7" s="2" customFormat="1">
      <c r="E266" s="8"/>
      <c r="F266" s="8"/>
      <c r="G266" s="8"/>
    </row>
    <row r="267" spans="5:7" s="2" customFormat="1">
      <c r="E267" s="8"/>
      <c r="F267" s="8"/>
      <c r="G267" s="8"/>
    </row>
    <row r="268" spans="5:7" s="2" customFormat="1">
      <c r="E268" s="8"/>
      <c r="F268" s="8"/>
      <c r="G268" s="8"/>
    </row>
    <row r="269" spans="5:7" s="2" customFormat="1">
      <c r="E269" s="8"/>
      <c r="F269" s="8"/>
      <c r="G269" s="8"/>
    </row>
    <row r="270" spans="5:7" s="2" customFormat="1">
      <c r="E270" s="8"/>
      <c r="F270" s="8"/>
      <c r="G270" s="8"/>
    </row>
    <row r="271" spans="5:7" s="2" customFormat="1">
      <c r="E271" s="8"/>
      <c r="F271" s="8"/>
      <c r="G271" s="8"/>
    </row>
    <row r="272" spans="5:7" s="2" customFormat="1">
      <c r="E272" s="8"/>
      <c r="F272" s="8"/>
      <c r="G272" s="8"/>
    </row>
    <row r="273" spans="5:7" s="2" customFormat="1">
      <c r="E273" s="8"/>
      <c r="F273" s="8"/>
      <c r="G273" s="8"/>
    </row>
    <row r="274" spans="5:7" s="2" customFormat="1">
      <c r="E274" s="8"/>
      <c r="F274" s="8"/>
      <c r="G274" s="8"/>
    </row>
    <row r="275" spans="5:7" s="2" customFormat="1">
      <c r="E275" s="8"/>
      <c r="F275" s="8"/>
      <c r="G275" s="8"/>
    </row>
    <row r="276" spans="5:7" s="2" customFormat="1">
      <c r="E276" s="8"/>
      <c r="F276" s="8"/>
      <c r="G276" s="8"/>
    </row>
    <row r="277" spans="5:7" s="2" customFormat="1">
      <c r="E277" s="8"/>
      <c r="F277" s="8"/>
      <c r="G277" s="8"/>
    </row>
    <row r="278" spans="5:7" s="2" customFormat="1">
      <c r="E278" s="8"/>
      <c r="F278" s="8"/>
      <c r="G278" s="8"/>
    </row>
    <row r="279" spans="5:7" s="2" customFormat="1">
      <c r="E279" s="8"/>
      <c r="F279" s="8"/>
      <c r="G279" s="8"/>
    </row>
    <row r="280" spans="5:7" s="2" customFormat="1">
      <c r="E280" s="8"/>
      <c r="F280" s="8"/>
      <c r="G280" s="8"/>
    </row>
    <row r="281" spans="5:7" s="2" customFormat="1">
      <c r="E281" s="8"/>
      <c r="F281" s="8"/>
      <c r="G281" s="8"/>
    </row>
    <row r="282" spans="5:7" s="2" customFormat="1">
      <c r="E282" s="8"/>
      <c r="F282" s="8"/>
      <c r="G282" s="8"/>
    </row>
    <row r="283" spans="5:7" s="2" customFormat="1">
      <c r="E283" s="8"/>
      <c r="F283" s="8"/>
      <c r="G283" s="8"/>
    </row>
    <row r="284" spans="5:7" s="2" customFormat="1">
      <c r="E284" s="8"/>
      <c r="F284" s="8"/>
      <c r="G284" s="8"/>
    </row>
    <row r="285" spans="5:7" s="2" customFormat="1">
      <c r="E285" s="8"/>
      <c r="F285" s="8"/>
      <c r="G285" s="8"/>
    </row>
    <row r="286" spans="5:7" s="2" customFormat="1">
      <c r="E286" s="8"/>
      <c r="F286" s="8"/>
      <c r="G286" s="8"/>
    </row>
    <row r="287" spans="5:7" s="2" customFormat="1">
      <c r="E287" s="8"/>
      <c r="F287" s="8"/>
      <c r="G287" s="8"/>
    </row>
    <row r="288" spans="5:7" s="2" customFormat="1">
      <c r="E288" s="8"/>
      <c r="F288" s="8"/>
      <c r="G288" s="8"/>
    </row>
    <row r="289" spans="5:7" s="2" customFormat="1">
      <c r="E289" s="8"/>
      <c r="F289" s="8"/>
      <c r="G289" s="8"/>
    </row>
    <row r="290" spans="5:7" s="2" customFormat="1">
      <c r="E290" s="8"/>
      <c r="F290" s="8"/>
      <c r="G290" s="8"/>
    </row>
    <row r="291" spans="5:7" s="2" customFormat="1">
      <c r="E291" s="8"/>
      <c r="F291" s="8"/>
      <c r="G291" s="8"/>
    </row>
    <row r="292" spans="5:7" s="2" customFormat="1">
      <c r="E292" s="8"/>
      <c r="F292" s="8"/>
      <c r="G292" s="8"/>
    </row>
    <row r="293" spans="5:7" s="2" customFormat="1">
      <c r="E293" s="8"/>
      <c r="F293" s="8"/>
      <c r="G293" s="8"/>
    </row>
    <row r="294" spans="5:7" s="2" customFormat="1">
      <c r="E294" s="8"/>
      <c r="F294" s="8"/>
      <c r="G294" s="8"/>
    </row>
    <row r="295" spans="5:7" s="2" customFormat="1">
      <c r="E295" s="8"/>
      <c r="F295" s="8"/>
      <c r="G295" s="8"/>
    </row>
    <row r="296" spans="5:7" s="2" customFormat="1">
      <c r="E296" s="8"/>
      <c r="F296" s="8"/>
      <c r="G296" s="8"/>
    </row>
    <row r="297" spans="5:7" s="2" customFormat="1">
      <c r="E297" s="8"/>
      <c r="F297" s="8"/>
      <c r="G297" s="8"/>
    </row>
    <row r="298" spans="5:7" s="2" customFormat="1">
      <c r="E298" s="8"/>
      <c r="F298" s="8"/>
      <c r="G298" s="8"/>
    </row>
    <row r="299" spans="5:7" s="2" customFormat="1">
      <c r="E299" s="8"/>
      <c r="F299" s="8"/>
      <c r="G299" s="8"/>
    </row>
    <row r="300" spans="5:7" s="2" customFormat="1">
      <c r="E300" s="8"/>
      <c r="F300" s="8"/>
      <c r="G300" s="8"/>
    </row>
    <row r="301" spans="5:7" s="2" customFormat="1">
      <c r="E301" s="8"/>
      <c r="F301" s="8"/>
      <c r="G301" s="8"/>
    </row>
    <row r="302" spans="5:7" s="2" customFormat="1">
      <c r="E302" s="8"/>
      <c r="F302" s="8"/>
      <c r="G302" s="8"/>
    </row>
    <row r="303" spans="5:7" s="2" customFormat="1">
      <c r="E303" s="8"/>
      <c r="F303" s="8"/>
      <c r="G303" s="8"/>
    </row>
    <row r="304" spans="5:7" s="2" customFormat="1">
      <c r="E304" s="8"/>
      <c r="F304" s="8"/>
      <c r="G304" s="8"/>
    </row>
    <row r="305" spans="5:7" s="2" customFormat="1">
      <c r="E305" s="8"/>
      <c r="F305" s="8"/>
      <c r="G305" s="8"/>
    </row>
    <row r="306" spans="5:7" s="2" customFormat="1">
      <c r="E306" s="8"/>
      <c r="F306" s="8"/>
      <c r="G306" s="8"/>
    </row>
    <row r="307" spans="5:7" s="2" customFormat="1">
      <c r="E307" s="8"/>
      <c r="F307" s="8"/>
      <c r="G307" s="8"/>
    </row>
    <row r="308" spans="5:7" s="2" customFormat="1">
      <c r="E308" s="8"/>
      <c r="F308" s="8"/>
      <c r="G308" s="8"/>
    </row>
    <row r="309" spans="5:7" s="2" customFormat="1">
      <c r="E309" s="8"/>
      <c r="F309" s="8"/>
      <c r="G309" s="8"/>
    </row>
    <row r="310" spans="5:7" s="2" customFormat="1">
      <c r="E310" s="8"/>
      <c r="F310" s="8"/>
      <c r="G310" s="8"/>
    </row>
    <row r="311" spans="5:7" s="2" customFormat="1">
      <c r="E311" s="8"/>
      <c r="F311" s="8"/>
      <c r="G311" s="8"/>
    </row>
    <row r="312" spans="5:7" s="2" customFormat="1">
      <c r="E312" s="8"/>
      <c r="F312" s="8"/>
      <c r="G312" s="8"/>
    </row>
    <row r="313" spans="5:7" s="2" customFormat="1">
      <c r="E313" s="8"/>
      <c r="F313" s="8"/>
      <c r="G313" s="8"/>
    </row>
    <row r="314" spans="5:7" s="2" customFormat="1">
      <c r="E314" s="8"/>
      <c r="F314" s="8"/>
      <c r="G314" s="8"/>
    </row>
    <row r="315" spans="5:7" s="2" customFormat="1">
      <c r="E315" s="8"/>
      <c r="F315" s="8"/>
      <c r="G315" s="8"/>
    </row>
    <row r="316" spans="5:7" s="2" customFormat="1">
      <c r="E316" s="8"/>
      <c r="F316" s="8"/>
      <c r="G316" s="8"/>
    </row>
    <row r="317" spans="5:7" s="2" customFormat="1">
      <c r="E317" s="8"/>
      <c r="F317" s="8"/>
      <c r="G317" s="8"/>
    </row>
    <row r="318" spans="5:7" s="2" customFormat="1">
      <c r="E318" s="8"/>
      <c r="F318" s="8"/>
      <c r="G318" s="8"/>
    </row>
    <row r="319" spans="5:7" s="2" customFormat="1">
      <c r="E319" s="8"/>
      <c r="F319" s="8"/>
      <c r="G319" s="8"/>
    </row>
    <row r="320" spans="5:7" s="2" customFormat="1">
      <c r="E320" s="8"/>
      <c r="F320" s="8"/>
      <c r="G320" s="8"/>
    </row>
    <row r="321" spans="5:7" s="2" customFormat="1">
      <c r="E321" s="8"/>
      <c r="F321" s="8"/>
      <c r="G321" s="8"/>
    </row>
    <row r="322" spans="5:7" s="2" customFormat="1">
      <c r="E322" s="8"/>
      <c r="F322" s="8"/>
      <c r="G322" s="8"/>
    </row>
    <row r="323" spans="5:7" s="2" customFormat="1">
      <c r="E323" s="8"/>
      <c r="F323" s="8"/>
      <c r="G323" s="8"/>
    </row>
    <row r="324" spans="5:7" s="2" customFormat="1">
      <c r="E324" s="8"/>
      <c r="F324" s="8"/>
      <c r="G324" s="8"/>
    </row>
    <row r="325" spans="5:7" s="2" customFormat="1">
      <c r="E325" s="8"/>
      <c r="F325" s="8"/>
      <c r="G325" s="8"/>
    </row>
    <row r="326" spans="5:7" s="2" customFormat="1">
      <c r="E326" s="8"/>
      <c r="F326" s="8"/>
      <c r="G326" s="8"/>
    </row>
    <row r="327" spans="5:7" s="2" customFormat="1">
      <c r="E327" s="8"/>
      <c r="F327" s="8"/>
      <c r="G327" s="8"/>
    </row>
  </sheetData>
  <mergeCells count="22"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  <mergeCell ref="B59:C59"/>
    <mergeCell ref="B84:C84"/>
    <mergeCell ref="B98:C98"/>
    <mergeCell ref="B95:C95"/>
    <mergeCell ref="B96:C96"/>
    <mergeCell ref="B97:C97"/>
    <mergeCell ref="B61:C61"/>
    <mergeCell ref="B82:C82"/>
    <mergeCell ref="B76:C76"/>
    <mergeCell ref="B75:C75"/>
    <mergeCell ref="B73:C73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2021-02-22T14:23:41Z</dcterms:modified>
</cp:coreProperties>
</file>