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0-AREA FISCAL\1-LRF\0_PLANILLAS CFRF\Anexo III_Planilla 3.1_3.2_Semestral\4-Diciembre 2019\"/>
    </mc:Choice>
  </mc:AlternateContent>
  <bookViews>
    <workbookView xWindow="240" yWindow="45" windowWidth="18735" windowHeight="11640"/>
  </bookViews>
  <sheets>
    <sheet name="Personal Dic19" sheetId="1" r:id="rId1"/>
  </sheets>
  <definedNames>
    <definedName name="_xlnm.Print_Area" localSheetId="0">'Personal Dic19'!$A$1:$T$48</definedName>
  </definedNames>
  <calcPr calcId="162913"/>
</workbook>
</file>

<file path=xl/calcChain.xml><?xml version="1.0" encoding="utf-8"?>
<calcChain xmlns="http://schemas.openxmlformats.org/spreadsheetml/2006/main">
  <c r="D16" i="1" l="1"/>
  <c r="R27" i="1" l="1"/>
  <c r="R26" i="1"/>
  <c r="Q17" i="1"/>
  <c r="Q16" i="1"/>
  <c r="P41" i="1" l="1"/>
  <c r="P42" i="1"/>
  <c r="P36" i="1"/>
  <c r="P37" i="1"/>
  <c r="P38" i="1"/>
  <c r="P39" i="1"/>
  <c r="P31" i="1"/>
  <c r="P32" i="1"/>
  <c r="P21" i="1"/>
  <c r="P22" i="1"/>
  <c r="O42" i="1"/>
  <c r="O41" i="1"/>
  <c r="O40" i="1" s="1"/>
  <c r="O39" i="1"/>
  <c r="O38" i="1"/>
  <c r="O37" i="1"/>
  <c r="O36" i="1"/>
  <c r="O32" i="1"/>
  <c r="O31" i="1"/>
  <c r="O30" i="1" s="1"/>
  <c r="O25" i="1"/>
  <c r="O22" i="1"/>
  <c r="O21" i="1"/>
  <c r="R40" i="1"/>
  <c r="Q40" i="1"/>
  <c r="P40" i="1"/>
  <c r="N40" i="1"/>
  <c r="S40" i="1" s="1"/>
  <c r="M40" i="1"/>
  <c r="R35" i="1"/>
  <c r="R33" i="1" s="1"/>
  <c r="Q35" i="1"/>
  <c r="P35" i="1"/>
  <c r="N35" i="1"/>
  <c r="M35" i="1"/>
  <c r="R30" i="1"/>
  <c r="Q30" i="1"/>
  <c r="N30" i="1"/>
  <c r="M30" i="1"/>
  <c r="S30" i="1" s="1"/>
  <c r="R25" i="1"/>
  <c r="R23" i="1" s="1"/>
  <c r="Q25" i="1"/>
  <c r="Q23" i="1" s="1"/>
  <c r="P25" i="1"/>
  <c r="N25" i="1"/>
  <c r="M25" i="1"/>
  <c r="R20" i="1"/>
  <c r="Q20" i="1"/>
  <c r="N20" i="1"/>
  <c r="M20" i="1"/>
  <c r="R15" i="1"/>
  <c r="Q15" i="1"/>
  <c r="Q13" i="1" s="1"/>
  <c r="P15" i="1"/>
  <c r="N15" i="1"/>
  <c r="M15" i="1"/>
  <c r="M13" i="1" s="1"/>
  <c r="S43" i="1"/>
  <c r="T43" i="1" s="1"/>
  <c r="S42" i="1"/>
  <c r="S41" i="1"/>
  <c r="S39" i="1"/>
  <c r="S38" i="1"/>
  <c r="T38" i="1" s="1"/>
  <c r="S37" i="1"/>
  <c r="S36" i="1"/>
  <c r="S32" i="1"/>
  <c r="S31" i="1"/>
  <c r="S29" i="1"/>
  <c r="S28" i="1"/>
  <c r="S27" i="1"/>
  <c r="S26" i="1"/>
  <c r="S22" i="1"/>
  <c r="S21" i="1"/>
  <c r="S20" i="1"/>
  <c r="S19" i="1"/>
  <c r="S18" i="1"/>
  <c r="S17" i="1"/>
  <c r="S16" i="1"/>
  <c r="Q33" i="1"/>
  <c r="M33" i="1"/>
  <c r="L42" i="1"/>
  <c r="T42" i="1" s="1"/>
  <c r="L37" i="1"/>
  <c r="L29" i="1"/>
  <c r="L21" i="1"/>
  <c r="T21" i="1" s="1"/>
  <c r="E17" i="1"/>
  <c r="L17" i="1" s="1"/>
  <c r="E16" i="1"/>
  <c r="L16" i="1" s="1"/>
  <c r="E42" i="1"/>
  <c r="E41" i="1"/>
  <c r="E39" i="1"/>
  <c r="L39" i="1" s="1"/>
  <c r="E38" i="1"/>
  <c r="L38" i="1" s="1"/>
  <c r="E37" i="1"/>
  <c r="E36" i="1"/>
  <c r="L36" i="1" s="1"/>
  <c r="E32" i="1"/>
  <c r="L32" i="1" s="1"/>
  <c r="T32" i="1" s="1"/>
  <c r="E31" i="1"/>
  <c r="L31" i="1" s="1"/>
  <c r="E29" i="1"/>
  <c r="E28" i="1"/>
  <c r="L28" i="1" s="1"/>
  <c r="E27" i="1"/>
  <c r="L27" i="1" s="1"/>
  <c r="E26" i="1"/>
  <c r="L26" i="1" s="1"/>
  <c r="E22" i="1"/>
  <c r="L22" i="1" s="1"/>
  <c r="T22" i="1" s="1"/>
  <c r="E21" i="1"/>
  <c r="E18" i="1"/>
  <c r="L18" i="1" s="1"/>
  <c r="E19" i="1"/>
  <c r="L19" i="1" s="1"/>
  <c r="T19" i="1" s="1"/>
  <c r="K40" i="1"/>
  <c r="J40" i="1"/>
  <c r="I40" i="1"/>
  <c r="H40" i="1"/>
  <c r="G40" i="1"/>
  <c r="F40" i="1"/>
  <c r="D40" i="1"/>
  <c r="C40" i="1"/>
  <c r="C33" i="1" s="1"/>
  <c r="B40" i="1"/>
  <c r="K30" i="1"/>
  <c r="J30" i="1"/>
  <c r="I30" i="1"/>
  <c r="H30" i="1"/>
  <c r="G30" i="1"/>
  <c r="F30" i="1"/>
  <c r="D30" i="1"/>
  <c r="C30" i="1"/>
  <c r="B30" i="1"/>
  <c r="C20" i="1"/>
  <c r="B20" i="1"/>
  <c r="D20" i="1"/>
  <c r="F20" i="1"/>
  <c r="G20" i="1"/>
  <c r="H20" i="1"/>
  <c r="I20" i="1"/>
  <c r="J20" i="1"/>
  <c r="K20" i="1"/>
  <c r="K35" i="1"/>
  <c r="K33" i="1" s="1"/>
  <c r="J35" i="1"/>
  <c r="J33" i="1" s="1"/>
  <c r="I35" i="1"/>
  <c r="I33" i="1" s="1"/>
  <c r="H35" i="1"/>
  <c r="H33" i="1" s="1"/>
  <c r="G35" i="1"/>
  <c r="G33" i="1" s="1"/>
  <c r="F35" i="1"/>
  <c r="F33" i="1" s="1"/>
  <c r="D35" i="1"/>
  <c r="E35" i="1" s="1"/>
  <c r="C35" i="1"/>
  <c r="B35" i="1"/>
  <c r="B33" i="1" s="1"/>
  <c r="K25" i="1"/>
  <c r="J25" i="1"/>
  <c r="J23" i="1" s="1"/>
  <c r="I25" i="1"/>
  <c r="H25" i="1"/>
  <c r="G25" i="1"/>
  <c r="F25" i="1"/>
  <c r="D25" i="1"/>
  <c r="D23" i="1" s="1"/>
  <c r="C25" i="1"/>
  <c r="E25" i="1" s="1"/>
  <c r="B25" i="1"/>
  <c r="B23" i="1" s="1"/>
  <c r="K15" i="1"/>
  <c r="J15" i="1"/>
  <c r="I15" i="1"/>
  <c r="H15" i="1"/>
  <c r="G15" i="1"/>
  <c r="G13" i="1" s="1"/>
  <c r="F15" i="1"/>
  <c r="D15" i="1"/>
  <c r="C15" i="1"/>
  <c r="B15" i="1"/>
  <c r="B13" i="1" s="1"/>
  <c r="F23" i="1" l="1"/>
  <c r="T27" i="1"/>
  <c r="T39" i="1"/>
  <c r="T41" i="1"/>
  <c r="L35" i="1"/>
  <c r="D33" i="1"/>
  <c r="E20" i="1"/>
  <c r="E40" i="1"/>
  <c r="E33" i="1" s="1"/>
  <c r="T36" i="1"/>
  <c r="S35" i="1"/>
  <c r="T35" i="1" s="1"/>
  <c r="O35" i="1"/>
  <c r="P30" i="1"/>
  <c r="E30" i="1"/>
  <c r="R13" i="1"/>
  <c r="T37" i="1"/>
  <c r="C13" i="1"/>
  <c r="G23" i="1"/>
  <c r="K23" i="1"/>
  <c r="L41" i="1"/>
  <c r="L40" i="1" s="1"/>
  <c r="T40" i="1" s="1"/>
  <c r="O20" i="1"/>
  <c r="P20" i="1"/>
  <c r="T28" i="1"/>
  <c r="T29" i="1"/>
  <c r="T18" i="1"/>
  <c r="N13" i="1"/>
  <c r="I23" i="1"/>
  <c r="L30" i="1"/>
  <c r="T30" i="1" s="1"/>
  <c r="I13" i="1"/>
  <c r="H23" i="1"/>
  <c r="L20" i="1"/>
  <c r="T20" i="1" s="1"/>
  <c r="T26" i="1"/>
  <c r="T16" i="1"/>
  <c r="K13" i="1"/>
  <c r="H13" i="1"/>
  <c r="E15" i="1"/>
  <c r="E13" i="1" s="1"/>
  <c r="S15" i="1"/>
  <c r="N23" i="1"/>
  <c r="S25" i="1"/>
  <c r="T17" i="1"/>
  <c r="G44" i="1"/>
  <c r="C23" i="1"/>
  <c r="E23" i="1"/>
  <c r="D13" i="1"/>
  <c r="D44" i="1" s="1"/>
  <c r="F13" i="1"/>
  <c r="T31" i="1"/>
  <c r="L25" i="1"/>
  <c r="J13" i="1"/>
  <c r="J44" i="1" s="1"/>
  <c r="L15" i="1"/>
  <c r="P33" i="1"/>
  <c r="O33" i="1"/>
  <c r="O23" i="1"/>
  <c r="O15" i="1"/>
  <c r="N33" i="1"/>
  <c r="M23" i="1"/>
  <c r="M44" i="1" s="1"/>
  <c r="P23" i="1"/>
  <c r="Q44" i="1"/>
  <c r="R44" i="1"/>
  <c r="P13" i="1"/>
  <c r="S13" i="1"/>
  <c r="B44" i="1"/>
  <c r="F44" i="1" l="1"/>
  <c r="K44" i="1"/>
  <c r="L33" i="1"/>
  <c r="O13" i="1"/>
  <c r="O44" i="1" s="1"/>
  <c r="C44" i="1"/>
  <c r="I44" i="1"/>
  <c r="T15" i="1"/>
  <c r="H44" i="1"/>
  <c r="N44" i="1"/>
  <c r="S23" i="1"/>
  <c r="T25" i="1"/>
  <c r="E44" i="1"/>
  <c r="L23" i="1"/>
  <c r="L13" i="1"/>
  <c r="S33" i="1"/>
  <c r="P44" i="1"/>
  <c r="T23" i="1" l="1"/>
  <c r="L44" i="1"/>
  <c r="T13" i="1"/>
  <c r="T33" i="1"/>
  <c r="S44" i="1"/>
  <c r="T44" i="1" l="1"/>
</calcChain>
</file>

<file path=xl/comments1.xml><?xml version="1.0" encoding="utf-8"?>
<comments xmlns="http://schemas.openxmlformats.org/spreadsheetml/2006/main">
  <authors>
    <author>Mariana Garcia</author>
  </authors>
  <commentList>
    <comment ref="K22" authorId="0" shapeId="0">
      <text>
        <r>
          <rPr>
            <b/>
            <sz val="8"/>
            <color indexed="81"/>
            <rFont val="Tahoma"/>
            <family val="2"/>
          </rPr>
          <t>Mariana Garcia:</t>
        </r>
        <r>
          <rPr>
            <sz val="8"/>
            <color indexed="81"/>
            <rFont val="Tahoma"/>
            <family val="2"/>
          </rPr>
          <t xml:space="preserve">
Loteria</t>
        </r>
      </text>
    </comment>
  </commentList>
</comments>
</file>

<file path=xl/sharedStrings.xml><?xml version="1.0" encoding="utf-8"?>
<sst xmlns="http://schemas.openxmlformats.org/spreadsheetml/2006/main" count="80" uniqueCount="58">
  <si>
    <t>ADMINISTRACION PUBLICA NO FINANCIERA</t>
  </si>
  <si>
    <t>SECTOR PUBLICO NO FINANCIERO</t>
  </si>
  <si>
    <t>Planilla Nº 10</t>
  </si>
  <si>
    <t>PLANTA DE PERSONAL OCUPADA</t>
  </si>
  <si>
    <t>EN NUMEROS DE CARGOS OCUPADOS</t>
  </si>
  <si>
    <t>INSTITUTOS , EMPRESAS Y OTROS ENTES</t>
  </si>
  <si>
    <t xml:space="preserve">        ADMINISTRACION CENTRAL</t>
  </si>
  <si>
    <t xml:space="preserve">        ORGANISMOS DESCENTRALIZADOS</t>
  </si>
  <si>
    <t xml:space="preserve">        FONDOS FIDUCIARIOS Y CUENTAS ESPECIALES</t>
  </si>
  <si>
    <t xml:space="preserve">        INSTITUCIONES DE SEGURIDAD SOCIAL</t>
  </si>
  <si>
    <t xml:space="preserve">        INSTITUTOS DE OBRA SOCIAL</t>
  </si>
  <si>
    <t xml:space="preserve">        EMPRESAS Y OTROS ENTES</t>
  </si>
  <si>
    <t>TEMPORARIO (2)</t>
  </si>
  <si>
    <t>CONTRATADO (3)</t>
  </si>
  <si>
    <t>TOTAL</t>
  </si>
  <si>
    <t>JUSTICIA</t>
  </si>
  <si>
    <t>Policia</t>
  </si>
  <si>
    <t>Serv.</t>
  </si>
  <si>
    <t>Penitenciario</t>
  </si>
  <si>
    <t>Total</t>
  </si>
  <si>
    <t>Seguridad</t>
  </si>
  <si>
    <t>SEGURIDAD</t>
  </si>
  <si>
    <t>SALUD</t>
  </si>
  <si>
    <t>VIAL</t>
  </si>
  <si>
    <t>GENERAL</t>
  </si>
  <si>
    <t>LEGISLATIVO</t>
  </si>
  <si>
    <t>AUTORIDADES</t>
  </si>
  <si>
    <t>SUPERIORES</t>
  </si>
  <si>
    <t>RESTO</t>
  </si>
  <si>
    <t>SUBTOTAL</t>
  </si>
  <si>
    <t>Titulares e</t>
  </si>
  <si>
    <t>Interinos</t>
  </si>
  <si>
    <t>c</t>
  </si>
  <si>
    <t>Suplentes</t>
  </si>
  <si>
    <t>d</t>
  </si>
  <si>
    <t>Tilulares e</t>
  </si>
  <si>
    <t>e</t>
  </si>
  <si>
    <t>f</t>
  </si>
  <si>
    <t>g</t>
  </si>
  <si>
    <t>h</t>
  </si>
  <si>
    <t xml:space="preserve">TOTAL </t>
  </si>
  <si>
    <t>DOCENTE</t>
  </si>
  <si>
    <t>CARGOS</t>
  </si>
  <si>
    <t>HORAS CATEDRAS</t>
  </si>
  <si>
    <t>EN HORAS</t>
  </si>
  <si>
    <t>EN CARGOS</t>
  </si>
  <si>
    <t>c+d+g+h</t>
  </si>
  <si>
    <t>DOCENTES</t>
  </si>
  <si>
    <t>a</t>
  </si>
  <si>
    <t>b</t>
  </si>
  <si>
    <t>a+b</t>
  </si>
  <si>
    <t>(1) Permanente y Temporario: debe referir al personal cuyo costo laboral se encuentra imputado en el inciso 1 Gasto en Personal en la clasificación por Objeto del Gasto</t>
  </si>
  <si>
    <t>(2) Contratado: gasto referente a personal que se encuentra imputado en el inciso 3 Servicios No Personales de la clasificación por Objeto, como por ejemplo, pasantías o contratos de locación de obra. Debe incluirse el gasto dirigido a otro tipo de contratación de personal, aclararlo en una nota al pie</t>
  </si>
  <si>
    <t>(1) Cargo = 30 horas cátedras</t>
  </si>
  <si>
    <t>PERMANENTE (2)</t>
  </si>
  <si>
    <r>
      <t xml:space="preserve">Nota: </t>
    </r>
    <r>
      <rPr>
        <sz val="11"/>
        <color theme="1"/>
        <rFont val="Calibri"/>
        <family val="2"/>
        <scheme val="minor"/>
      </rPr>
      <t>en caso que otro escalafón contemple suplencias, incorporar las columnas adicionales que sean necesarias para identificar dichos cargos al interior de cada escalafón.</t>
    </r>
  </si>
  <si>
    <t>PROVINCIA DE CÓRDOBA</t>
  </si>
  <si>
    <t>Diciembre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</si>
</sst>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0" fillId="2" borderId="0" xfId="0" applyFill="1"/>
    <xf numFmtId="0" fontId="4" fillId="2" borderId="0" xfId="0" applyFont="1" applyFill="1"/>
    <xf numFmtId="0" fontId="1" fillId="2" borderId="0" xfId="0" applyFont="1" applyFill="1" applyAlignment="1">
      <alignment horizontal="right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"/>
    </xf>
    <xf numFmtId="0" fontId="5" fillId="2" borderId="0" xfId="0" applyFont="1" applyFill="1"/>
    <xf numFmtId="0" fontId="6" fillId="3" borderId="4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1" fillId="4" borderId="1" xfId="0" applyFont="1" applyFill="1" applyBorder="1"/>
    <xf numFmtId="0" fontId="3" fillId="4" borderId="2" xfId="0" applyFont="1" applyFill="1" applyBorder="1"/>
    <xf numFmtId="0" fontId="1" fillId="4" borderId="2" xfId="0" applyFont="1" applyFill="1" applyBorder="1"/>
    <xf numFmtId="0" fontId="3" fillId="4" borderId="3" xfId="0" applyFont="1" applyFill="1" applyBorder="1"/>
    <xf numFmtId="0" fontId="1" fillId="4" borderId="3" xfId="0" applyFont="1" applyFill="1" applyBorder="1"/>
    <xf numFmtId="3" fontId="1" fillId="2" borderId="6" xfId="0" applyNumberFormat="1" applyFont="1" applyFill="1" applyBorder="1" applyAlignment="1">
      <alignment horizontal="center"/>
    </xf>
    <xf numFmtId="3" fontId="1" fillId="2" borderId="12" xfId="0" applyNumberFormat="1" applyFont="1" applyFill="1" applyBorder="1" applyAlignment="1">
      <alignment horizontal="center"/>
    </xf>
    <xf numFmtId="3" fontId="1" fillId="4" borderId="6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  <xf numFmtId="3" fontId="3" fillId="4" borderId="6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3" fontId="1" fillId="4" borderId="1" xfId="0" applyNumberFormat="1" applyFont="1" applyFill="1" applyBorder="1" applyAlignment="1">
      <alignment horizontal="center"/>
    </xf>
    <xf numFmtId="49" fontId="5" fillId="2" borderId="0" xfId="0" applyNumberFormat="1" applyFont="1" applyFill="1"/>
    <xf numFmtId="3" fontId="9" fillId="2" borderId="6" xfId="0" applyNumberFormat="1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48"/>
  <sheetViews>
    <sheetView tabSelected="1" view="pageBreakPreview" zoomScale="80" zoomScaleNormal="100" zoomScaleSheetLayoutView="80" workbookViewId="0">
      <selection activeCell="U44" sqref="U44"/>
    </sheetView>
  </sheetViews>
  <sheetFormatPr baseColWidth="10" defaultColWidth="11.42578125" defaultRowHeight="18" customHeight="1" x14ac:dyDescent="0.25"/>
  <cols>
    <col min="1" max="1" width="69.85546875" style="3" customWidth="1"/>
    <col min="2" max="2" width="18.85546875" style="3" customWidth="1"/>
    <col min="3" max="5" width="13" style="3" customWidth="1"/>
    <col min="6" max="8" width="11.42578125" style="3"/>
    <col min="9" max="9" width="13.42578125" style="3" customWidth="1"/>
    <col min="10" max="10" width="14.42578125" style="3" customWidth="1"/>
    <col min="11" max="16384" width="11.42578125" style="3"/>
  </cols>
  <sheetData>
    <row r="1" spans="1:27" ht="18" customHeight="1" x14ac:dyDescent="0.25">
      <c r="A1" s="1" t="s">
        <v>1</v>
      </c>
      <c r="B1" s="2"/>
      <c r="T1" s="5" t="s">
        <v>2</v>
      </c>
    </row>
    <row r="2" spans="1:27" ht="18" customHeight="1" x14ac:dyDescent="0.25">
      <c r="A2" s="26" t="s">
        <v>57</v>
      </c>
      <c r="B2" s="2"/>
      <c r="C2" s="2"/>
    </row>
    <row r="3" spans="1:27" ht="18" customHeight="1" x14ac:dyDescent="0.25">
      <c r="A3" s="1" t="s">
        <v>3</v>
      </c>
      <c r="B3" s="2"/>
      <c r="C3" s="2"/>
    </row>
    <row r="4" spans="1:27" ht="18" customHeight="1" x14ac:dyDescent="0.25">
      <c r="B4" s="2"/>
      <c r="C4" s="2"/>
    </row>
    <row r="5" spans="1:27" ht="18" customHeight="1" x14ac:dyDescent="0.25">
      <c r="A5" s="4" t="s">
        <v>4</v>
      </c>
      <c r="B5" s="2"/>
      <c r="C5" s="2"/>
    </row>
    <row r="6" spans="1:27" ht="18" customHeight="1" thickBot="1" x14ac:dyDescent="0.3">
      <c r="A6" s="2"/>
      <c r="B6" s="2"/>
      <c r="C6" s="2"/>
    </row>
    <row r="7" spans="1:27" ht="18" customHeight="1" thickBot="1" x14ac:dyDescent="0.3">
      <c r="A7" s="28" t="s">
        <v>56</v>
      </c>
      <c r="B7" s="9"/>
      <c r="C7" s="31" t="s">
        <v>21</v>
      </c>
      <c r="D7" s="32"/>
      <c r="E7" s="33"/>
      <c r="F7" s="10"/>
      <c r="G7" s="10"/>
      <c r="H7" s="10"/>
      <c r="I7" s="10"/>
      <c r="J7" s="10"/>
      <c r="K7" s="10"/>
      <c r="L7" s="10"/>
      <c r="M7" s="31" t="s">
        <v>47</v>
      </c>
      <c r="N7" s="32"/>
      <c r="O7" s="32"/>
      <c r="P7" s="32"/>
      <c r="Q7" s="32"/>
      <c r="R7" s="32"/>
      <c r="S7" s="33"/>
      <c r="T7" s="10"/>
      <c r="U7" s="6"/>
      <c r="V7" s="6"/>
      <c r="W7" s="6"/>
      <c r="X7" s="6"/>
      <c r="Y7" s="6"/>
      <c r="Z7" s="6"/>
      <c r="AA7" s="6"/>
    </row>
    <row r="8" spans="1:27" ht="18" customHeight="1" thickBot="1" x14ac:dyDescent="0.3">
      <c r="A8" s="29"/>
      <c r="B8" s="11" t="s">
        <v>15</v>
      </c>
      <c r="C8" s="12"/>
      <c r="D8" s="11" t="s">
        <v>17</v>
      </c>
      <c r="E8" s="11" t="s">
        <v>19</v>
      </c>
      <c r="F8" s="11" t="s">
        <v>22</v>
      </c>
      <c r="G8" s="11" t="s">
        <v>23</v>
      </c>
      <c r="H8" s="11" t="s">
        <v>24</v>
      </c>
      <c r="I8" s="11" t="s">
        <v>25</v>
      </c>
      <c r="J8" s="11" t="s">
        <v>26</v>
      </c>
      <c r="K8" s="11" t="s">
        <v>28</v>
      </c>
      <c r="L8" s="11" t="s">
        <v>29</v>
      </c>
      <c r="M8" s="34" t="s">
        <v>42</v>
      </c>
      <c r="N8" s="35"/>
      <c r="O8" s="34" t="s">
        <v>43</v>
      </c>
      <c r="P8" s="36"/>
      <c r="Q8" s="36"/>
      <c r="R8" s="35"/>
      <c r="S8" s="11"/>
      <c r="T8" s="11"/>
      <c r="U8" s="7"/>
      <c r="V8" s="7"/>
      <c r="W8" s="7"/>
      <c r="X8" s="6"/>
      <c r="Y8" s="6"/>
      <c r="Z8" s="6"/>
      <c r="AA8" s="6"/>
    </row>
    <row r="9" spans="1:27" ht="18" customHeight="1" thickBot="1" x14ac:dyDescent="0.3">
      <c r="A9" s="29"/>
      <c r="B9" s="13"/>
      <c r="C9" s="11" t="s">
        <v>16</v>
      </c>
      <c r="D9" s="11" t="s">
        <v>18</v>
      </c>
      <c r="E9" s="11" t="s">
        <v>20</v>
      </c>
      <c r="F9" s="11"/>
      <c r="G9" s="11"/>
      <c r="H9" s="11"/>
      <c r="I9" s="11"/>
      <c r="J9" s="11" t="s">
        <v>27</v>
      </c>
      <c r="K9" s="11"/>
      <c r="L9" s="11"/>
      <c r="M9" s="11" t="s">
        <v>30</v>
      </c>
      <c r="N9" s="11" t="s">
        <v>33</v>
      </c>
      <c r="O9" s="31" t="s">
        <v>44</v>
      </c>
      <c r="P9" s="33"/>
      <c r="Q9" s="31" t="s">
        <v>45</v>
      </c>
      <c r="R9" s="33"/>
      <c r="S9" s="11" t="s">
        <v>40</v>
      </c>
      <c r="T9" s="11" t="s">
        <v>14</v>
      </c>
      <c r="U9" s="6"/>
      <c r="V9" s="6"/>
      <c r="W9" s="6"/>
      <c r="X9" s="6"/>
      <c r="Y9" s="6"/>
      <c r="Z9" s="6"/>
      <c r="AA9" s="6"/>
    </row>
    <row r="10" spans="1:27" ht="18" customHeight="1" x14ac:dyDescent="0.25">
      <c r="A10" s="29"/>
      <c r="B10" s="1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 t="s">
        <v>31</v>
      </c>
      <c r="N10" s="11"/>
      <c r="O10" s="11" t="s">
        <v>35</v>
      </c>
      <c r="P10" s="11" t="s">
        <v>33</v>
      </c>
      <c r="Q10" s="11" t="s">
        <v>35</v>
      </c>
      <c r="R10" s="11" t="s">
        <v>33</v>
      </c>
      <c r="S10" s="11" t="s">
        <v>41</v>
      </c>
      <c r="T10" s="11"/>
      <c r="U10" s="6"/>
      <c r="V10" s="6"/>
      <c r="W10" s="6"/>
      <c r="X10" s="6"/>
      <c r="Y10" s="6"/>
      <c r="Z10" s="6"/>
      <c r="AA10" s="6"/>
    </row>
    <row r="11" spans="1:27" ht="18" customHeight="1" x14ac:dyDescent="0.25">
      <c r="A11" s="29"/>
      <c r="B11" s="13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 t="s">
        <v>31</v>
      </c>
      <c r="P11" s="11"/>
      <c r="Q11" s="11" t="s">
        <v>31</v>
      </c>
      <c r="R11" s="11"/>
      <c r="S11" s="11" t="s">
        <v>46</v>
      </c>
      <c r="T11" s="11"/>
      <c r="U11" s="6"/>
      <c r="V11" s="6"/>
      <c r="W11" s="6"/>
      <c r="X11" s="6"/>
      <c r="Y11" s="6"/>
      <c r="Z11" s="6"/>
      <c r="AA11" s="6"/>
    </row>
    <row r="12" spans="1:27" ht="18" customHeight="1" thickBot="1" x14ac:dyDescent="0.3">
      <c r="A12" s="30"/>
      <c r="B12" s="13"/>
      <c r="C12" s="11" t="s">
        <v>48</v>
      </c>
      <c r="D12" s="11" t="s">
        <v>49</v>
      </c>
      <c r="E12" s="11" t="s">
        <v>50</v>
      </c>
      <c r="F12" s="11"/>
      <c r="G12" s="11"/>
      <c r="H12" s="11"/>
      <c r="I12" s="11"/>
      <c r="J12" s="11"/>
      <c r="K12" s="11"/>
      <c r="L12" s="11"/>
      <c r="M12" s="11" t="s">
        <v>32</v>
      </c>
      <c r="N12" s="11" t="s">
        <v>34</v>
      </c>
      <c r="O12" s="11" t="s">
        <v>36</v>
      </c>
      <c r="P12" s="11" t="s">
        <v>37</v>
      </c>
      <c r="Q12" s="11" t="s">
        <v>38</v>
      </c>
      <c r="R12" s="11" t="s">
        <v>39</v>
      </c>
      <c r="S12" s="11"/>
      <c r="T12" s="11"/>
      <c r="U12" s="6"/>
      <c r="V12" s="6"/>
      <c r="W12" s="6"/>
      <c r="X12" s="6"/>
      <c r="Y12" s="6"/>
      <c r="Z12" s="6"/>
      <c r="AA12" s="6"/>
    </row>
    <row r="13" spans="1:27" ht="18" customHeight="1" thickBot="1" x14ac:dyDescent="0.3">
      <c r="A13" s="14" t="s">
        <v>54</v>
      </c>
      <c r="B13" s="24">
        <f>+B15+B20</f>
        <v>7328</v>
      </c>
      <c r="C13" s="24">
        <f t="shared" ref="C13:R13" si="0">+C15+C20</f>
        <v>21676</v>
      </c>
      <c r="D13" s="24">
        <f t="shared" si="0"/>
        <v>3671</v>
      </c>
      <c r="E13" s="24">
        <f t="shared" si="0"/>
        <v>25347</v>
      </c>
      <c r="F13" s="24">
        <f t="shared" si="0"/>
        <v>8034</v>
      </c>
      <c r="G13" s="24">
        <f t="shared" si="0"/>
        <v>308</v>
      </c>
      <c r="H13" s="24">
        <f t="shared" si="0"/>
        <v>13955</v>
      </c>
      <c r="I13" s="24">
        <f t="shared" si="0"/>
        <v>621</v>
      </c>
      <c r="J13" s="24">
        <f t="shared" si="0"/>
        <v>200</v>
      </c>
      <c r="K13" s="24">
        <f t="shared" si="0"/>
        <v>2331</v>
      </c>
      <c r="L13" s="25">
        <f t="shared" si="0"/>
        <v>58124</v>
      </c>
      <c r="M13" s="24">
        <f t="shared" si="0"/>
        <v>36917</v>
      </c>
      <c r="N13" s="24">
        <f t="shared" si="0"/>
        <v>0</v>
      </c>
      <c r="O13" s="24">
        <f t="shared" si="0"/>
        <v>457132.13299999997</v>
      </c>
      <c r="P13" s="24">
        <f t="shared" si="0"/>
        <v>0</v>
      </c>
      <c r="Q13" s="24">
        <f t="shared" si="0"/>
        <v>15237.737766666665</v>
      </c>
      <c r="R13" s="24">
        <f t="shared" si="0"/>
        <v>0</v>
      </c>
      <c r="S13" s="25">
        <f>+M13+N13+Q13+R13</f>
        <v>52154.737766666665</v>
      </c>
      <c r="T13" s="25">
        <f>+L13+S13</f>
        <v>110278.73776666666</v>
      </c>
    </row>
    <row r="14" spans="1:27" ht="18" customHeight="1" x14ac:dyDescent="0.25">
      <c r="A14" s="15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1"/>
      <c r="M14" s="22"/>
      <c r="N14" s="22"/>
      <c r="O14" s="22"/>
      <c r="P14" s="22"/>
      <c r="Q14" s="22"/>
      <c r="R14" s="22"/>
      <c r="S14" s="21"/>
      <c r="T14" s="21"/>
    </row>
    <row r="15" spans="1:27" ht="18" customHeight="1" x14ac:dyDescent="0.25">
      <c r="A15" s="16" t="s">
        <v>0</v>
      </c>
      <c r="B15" s="19">
        <f>SUM(B16:B19)</f>
        <v>7328</v>
      </c>
      <c r="C15" s="19">
        <f t="shared" ref="C15:D15" si="1">SUM(C16:C19)</f>
        <v>21676</v>
      </c>
      <c r="D15" s="19">
        <f t="shared" si="1"/>
        <v>3671</v>
      </c>
      <c r="E15" s="20">
        <f>+C15+D15</f>
        <v>25347</v>
      </c>
      <c r="F15" s="19">
        <f t="shared" ref="F15:L15" si="2">SUM(F16:F19)</f>
        <v>8024</v>
      </c>
      <c r="G15" s="19">
        <f t="shared" si="2"/>
        <v>308</v>
      </c>
      <c r="H15" s="19">
        <f t="shared" si="2"/>
        <v>13728</v>
      </c>
      <c r="I15" s="19">
        <f t="shared" si="2"/>
        <v>621</v>
      </c>
      <c r="J15" s="19">
        <f t="shared" si="2"/>
        <v>195</v>
      </c>
      <c r="K15" s="19">
        <f t="shared" si="2"/>
        <v>1176</v>
      </c>
      <c r="L15" s="21">
        <f t="shared" si="2"/>
        <v>56727</v>
      </c>
      <c r="M15" s="19">
        <f t="shared" ref="M15" si="3">SUM(M16:M19)</f>
        <v>36917</v>
      </c>
      <c r="N15" s="19">
        <f t="shared" ref="N15" si="4">SUM(N16:N19)</f>
        <v>0</v>
      </c>
      <c r="O15" s="19">
        <f t="shared" ref="O15" si="5">SUM(O16:O19)</f>
        <v>457132.13299999997</v>
      </c>
      <c r="P15" s="19">
        <f t="shared" ref="P15" si="6">SUM(P16:P19)</f>
        <v>0</v>
      </c>
      <c r="Q15" s="19">
        <f t="shared" ref="Q15" si="7">SUM(Q16:Q19)</f>
        <v>15237.737766666665</v>
      </c>
      <c r="R15" s="19">
        <f t="shared" ref="R15" si="8">SUM(R16:R19)</f>
        <v>0</v>
      </c>
      <c r="S15" s="21">
        <f t="shared" ref="S15:S23" si="9">+M15+N15+Q15+R15</f>
        <v>52154.737766666665</v>
      </c>
      <c r="T15" s="21">
        <f>+S15+L15</f>
        <v>108881.73776666666</v>
      </c>
    </row>
    <row r="16" spans="1:27" ht="18" customHeight="1" x14ac:dyDescent="0.25">
      <c r="A16" s="15" t="s">
        <v>6</v>
      </c>
      <c r="B16" s="22">
        <v>7328</v>
      </c>
      <c r="C16" s="22">
        <v>21676</v>
      </c>
      <c r="D16" s="22">
        <f>3585+86</f>
        <v>3671</v>
      </c>
      <c r="E16" s="22">
        <f>+C16+D16</f>
        <v>25347</v>
      </c>
      <c r="F16" s="22">
        <v>8018</v>
      </c>
      <c r="G16" s="22">
        <v>308</v>
      </c>
      <c r="H16" s="22">
        <v>12711</v>
      </c>
      <c r="I16" s="22">
        <v>612</v>
      </c>
      <c r="J16" s="22">
        <v>141</v>
      </c>
      <c r="K16" s="22">
        <v>515</v>
      </c>
      <c r="L16" s="23">
        <f>+K16+J16+I16+H16+G16+F16+E16+B16</f>
        <v>54980</v>
      </c>
      <c r="M16" s="22">
        <v>36749</v>
      </c>
      <c r="N16" s="22"/>
      <c r="O16" s="22">
        <v>448413.86599999998</v>
      </c>
      <c r="P16" s="22"/>
      <c r="Q16" s="22">
        <f>+O16/30</f>
        <v>14947.128866666666</v>
      </c>
      <c r="R16" s="22"/>
      <c r="S16" s="23">
        <f t="shared" si="9"/>
        <v>51696.128866666666</v>
      </c>
      <c r="T16" s="21">
        <f t="shared" ref="T16:T22" si="10">+S16+L16</f>
        <v>106676.12886666667</v>
      </c>
    </row>
    <row r="17" spans="1:20" ht="18" customHeight="1" x14ac:dyDescent="0.25">
      <c r="A17" s="15" t="s">
        <v>7</v>
      </c>
      <c r="B17" s="22"/>
      <c r="C17" s="22"/>
      <c r="D17" s="22"/>
      <c r="E17" s="22">
        <f>+C17+D17</f>
        <v>0</v>
      </c>
      <c r="F17" s="22">
        <v>6</v>
      </c>
      <c r="G17" s="22"/>
      <c r="H17" s="22">
        <v>1017</v>
      </c>
      <c r="I17" s="22">
        <v>9</v>
      </c>
      <c r="J17" s="22">
        <v>54</v>
      </c>
      <c r="K17" s="22">
        <v>409</v>
      </c>
      <c r="L17" s="23">
        <f t="shared" ref="L17:L19" si="11">+K17+J17+I17+H17+G17+F17+E17+B17</f>
        <v>1495</v>
      </c>
      <c r="M17" s="22">
        <v>168</v>
      </c>
      <c r="N17" s="22"/>
      <c r="O17" s="22">
        <v>8718.2669999999998</v>
      </c>
      <c r="P17" s="22"/>
      <c r="Q17" s="22">
        <f>+O17/30</f>
        <v>290.60890000000001</v>
      </c>
      <c r="R17" s="22"/>
      <c r="S17" s="23">
        <f t="shared" si="9"/>
        <v>458.60890000000001</v>
      </c>
      <c r="T17" s="21">
        <f t="shared" si="10"/>
        <v>1953.6088999999999</v>
      </c>
    </row>
    <row r="18" spans="1:20" ht="18" customHeight="1" x14ac:dyDescent="0.25">
      <c r="A18" s="15" t="s">
        <v>8</v>
      </c>
      <c r="B18" s="22"/>
      <c r="C18" s="22"/>
      <c r="D18" s="22"/>
      <c r="E18" s="22">
        <f t="shared" ref="E18:E19" si="12">+C18+D18</f>
        <v>0</v>
      </c>
      <c r="F18" s="22"/>
      <c r="G18" s="22"/>
      <c r="H18" s="22"/>
      <c r="I18" s="22"/>
      <c r="J18" s="22"/>
      <c r="K18" s="22"/>
      <c r="L18" s="23">
        <f t="shared" si="11"/>
        <v>0</v>
      </c>
      <c r="M18" s="22"/>
      <c r="N18" s="22"/>
      <c r="O18" s="22"/>
      <c r="P18" s="22"/>
      <c r="Q18" s="22"/>
      <c r="R18" s="22"/>
      <c r="S18" s="23">
        <f t="shared" si="9"/>
        <v>0</v>
      </c>
      <c r="T18" s="21">
        <f t="shared" si="10"/>
        <v>0</v>
      </c>
    </row>
    <row r="19" spans="1:20" ht="18" customHeight="1" x14ac:dyDescent="0.25">
      <c r="A19" s="15" t="s">
        <v>9</v>
      </c>
      <c r="B19" s="22"/>
      <c r="C19" s="22"/>
      <c r="D19" s="22"/>
      <c r="E19" s="22">
        <f t="shared" si="12"/>
        <v>0</v>
      </c>
      <c r="F19" s="22"/>
      <c r="G19" s="22"/>
      <c r="H19" s="22"/>
      <c r="I19" s="22"/>
      <c r="J19" s="22"/>
      <c r="K19" s="22">
        <v>252</v>
      </c>
      <c r="L19" s="23">
        <f t="shared" si="11"/>
        <v>252</v>
      </c>
      <c r="M19" s="22"/>
      <c r="N19" s="22"/>
      <c r="O19" s="22"/>
      <c r="P19" s="22"/>
      <c r="Q19" s="22"/>
      <c r="R19" s="22"/>
      <c r="S19" s="23">
        <f t="shared" si="9"/>
        <v>0</v>
      </c>
      <c r="T19" s="21">
        <f t="shared" si="10"/>
        <v>252</v>
      </c>
    </row>
    <row r="20" spans="1:20" ht="18" customHeight="1" x14ac:dyDescent="0.25">
      <c r="A20" s="16" t="s">
        <v>5</v>
      </c>
      <c r="B20" s="19">
        <f>SUM(B21:B22)</f>
        <v>0</v>
      </c>
      <c r="C20" s="19">
        <f>SUM(C21:C22)</f>
        <v>0</v>
      </c>
      <c r="D20" s="19">
        <f t="shared" ref="D20:L20" si="13">SUM(D21:D22)</f>
        <v>0</v>
      </c>
      <c r="E20" s="19">
        <f t="shared" si="13"/>
        <v>0</v>
      </c>
      <c r="F20" s="19">
        <f t="shared" si="13"/>
        <v>10</v>
      </c>
      <c r="G20" s="19">
        <f t="shared" si="13"/>
        <v>0</v>
      </c>
      <c r="H20" s="19">
        <f t="shared" si="13"/>
        <v>227</v>
      </c>
      <c r="I20" s="19">
        <f t="shared" si="13"/>
        <v>0</v>
      </c>
      <c r="J20" s="19">
        <f t="shared" si="13"/>
        <v>5</v>
      </c>
      <c r="K20" s="19">
        <f t="shared" si="13"/>
        <v>1155</v>
      </c>
      <c r="L20" s="21">
        <f t="shared" si="13"/>
        <v>1397</v>
      </c>
      <c r="M20" s="19">
        <f t="shared" ref="M20" si="14">SUM(M21:M22)</f>
        <v>0</v>
      </c>
      <c r="N20" s="19">
        <f t="shared" ref="N20" si="15">SUM(N21:N22)</f>
        <v>0</v>
      </c>
      <c r="O20" s="19">
        <f t="shared" ref="O20" si="16">SUM(O21:O22)</f>
        <v>0</v>
      </c>
      <c r="P20" s="19">
        <f t="shared" ref="P20" si="17">SUM(P21:P22)</f>
        <v>0</v>
      </c>
      <c r="Q20" s="19">
        <f t="shared" ref="Q20" si="18">SUM(Q21:Q22)</f>
        <v>0</v>
      </c>
      <c r="R20" s="19">
        <f t="shared" ref="R20" si="19">SUM(R21:R22)</f>
        <v>0</v>
      </c>
      <c r="S20" s="21">
        <f t="shared" si="9"/>
        <v>0</v>
      </c>
      <c r="T20" s="21">
        <f t="shared" si="10"/>
        <v>1397</v>
      </c>
    </row>
    <row r="21" spans="1:20" ht="18" customHeight="1" x14ac:dyDescent="0.25">
      <c r="A21" s="15" t="s">
        <v>10</v>
      </c>
      <c r="B21" s="22"/>
      <c r="C21" s="22"/>
      <c r="D21" s="22"/>
      <c r="E21" s="22">
        <f t="shared" ref="E21:E22" si="20">+C21+D21</f>
        <v>0</v>
      </c>
      <c r="F21" s="22">
        <v>10</v>
      </c>
      <c r="G21" s="22"/>
      <c r="H21" s="22">
        <v>227</v>
      </c>
      <c r="I21" s="22"/>
      <c r="J21" s="22">
        <v>5</v>
      </c>
      <c r="K21" s="22"/>
      <c r="L21" s="23">
        <f t="shared" ref="L21:L22" si="21">+K21+J21+I21+H21+G21+F21+E21+B21</f>
        <v>242</v>
      </c>
      <c r="M21" s="22"/>
      <c r="N21" s="22"/>
      <c r="O21" s="22">
        <f t="shared" ref="O21:P22" si="22">+Q21*30</f>
        <v>0</v>
      </c>
      <c r="P21" s="22">
        <f t="shared" si="22"/>
        <v>0</v>
      </c>
      <c r="Q21" s="22"/>
      <c r="R21" s="22"/>
      <c r="S21" s="23">
        <f t="shared" si="9"/>
        <v>0</v>
      </c>
      <c r="T21" s="21">
        <f t="shared" si="10"/>
        <v>242</v>
      </c>
    </row>
    <row r="22" spans="1:20" ht="18" customHeight="1" thickBot="1" x14ac:dyDescent="0.3">
      <c r="A22" s="15" t="s">
        <v>11</v>
      </c>
      <c r="B22" s="22"/>
      <c r="C22" s="22"/>
      <c r="D22" s="22"/>
      <c r="E22" s="22">
        <f t="shared" si="20"/>
        <v>0</v>
      </c>
      <c r="F22" s="22"/>
      <c r="G22" s="22"/>
      <c r="H22" s="22"/>
      <c r="I22" s="22"/>
      <c r="J22" s="22"/>
      <c r="K22" s="27">
        <v>1155</v>
      </c>
      <c r="L22" s="23">
        <f t="shared" si="21"/>
        <v>1155</v>
      </c>
      <c r="M22" s="22"/>
      <c r="N22" s="22"/>
      <c r="O22" s="22">
        <f t="shared" si="22"/>
        <v>0</v>
      </c>
      <c r="P22" s="22">
        <f t="shared" si="22"/>
        <v>0</v>
      </c>
      <c r="Q22" s="22"/>
      <c r="R22" s="22"/>
      <c r="S22" s="23">
        <f t="shared" si="9"/>
        <v>0</v>
      </c>
      <c r="T22" s="21">
        <f t="shared" si="10"/>
        <v>1155</v>
      </c>
    </row>
    <row r="23" spans="1:20" ht="18" customHeight="1" thickBot="1" x14ac:dyDescent="0.3">
      <c r="A23" s="14" t="s">
        <v>12</v>
      </c>
      <c r="B23" s="24">
        <f>+B25+B30</f>
        <v>1040</v>
      </c>
      <c r="C23" s="24">
        <f t="shared" ref="C23:R23" si="23">+C25+C30</f>
        <v>0</v>
      </c>
      <c r="D23" s="24">
        <f t="shared" si="23"/>
        <v>10</v>
      </c>
      <c r="E23" s="24">
        <f t="shared" si="23"/>
        <v>10</v>
      </c>
      <c r="F23" s="24">
        <f t="shared" si="23"/>
        <v>3472</v>
      </c>
      <c r="G23" s="24">
        <f t="shared" si="23"/>
        <v>12</v>
      </c>
      <c r="H23" s="24">
        <f t="shared" si="23"/>
        <v>3637</v>
      </c>
      <c r="I23" s="24">
        <f t="shared" si="23"/>
        <v>987</v>
      </c>
      <c r="J23" s="24">
        <f t="shared" si="23"/>
        <v>0</v>
      </c>
      <c r="K23" s="24">
        <f t="shared" si="23"/>
        <v>155</v>
      </c>
      <c r="L23" s="25">
        <f t="shared" si="23"/>
        <v>9313</v>
      </c>
      <c r="M23" s="24">
        <f t="shared" si="23"/>
        <v>0</v>
      </c>
      <c r="N23" s="24">
        <f t="shared" si="23"/>
        <v>8064</v>
      </c>
      <c r="O23" s="24">
        <f t="shared" si="23"/>
        <v>0</v>
      </c>
      <c r="P23" s="24">
        <f t="shared" si="23"/>
        <v>54967.275000000001</v>
      </c>
      <c r="Q23" s="24">
        <f t="shared" si="23"/>
        <v>0</v>
      </c>
      <c r="R23" s="24">
        <f t="shared" si="23"/>
        <v>1832.2424999999998</v>
      </c>
      <c r="S23" s="25">
        <f t="shared" si="9"/>
        <v>9896.2425000000003</v>
      </c>
      <c r="T23" s="25">
        <f>+L23+S23</f>
        <v>19209.2425</v>
      </c>
    </row>
    <row r="24" spans="1:20" ht="18" customHeight="1" x14ac:dyDescent="0.25">
      <c r="A24" s="16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1"/>
      <c r="M24" s="22"/>
      <c r="N24" s="22"/>
      <c r="O24" s="22"/>
      <c r="P24" s="22"/>
      <c r="Q24" s="22"/>
      <c r="R24" s="22"/>
      <c r="S24" s="21"/>
      <c r="T24" s="21"/>
    </row>
    <row r="25" spans="1:20" ht="18" customHeight="1" x14ac:dyDescent="0.25">
      <c r="A25" s="16" t="s">
        <v>0</v>
      </c>
      <c r="B25" s="19">
        <f>SUM(B26:B29)</f>
        <v>1040</v>
      </c>
      <c r="C25" s="19">
        <f t="shared" ref="C25" si="24">SUM(C26:C29)</f>
        <v>0</v>
      </c>
      <c r="D25" s="19">
        <f t="shared" ref="D25" si="25">SUM(D26:D29)</f>
        <v>10</v>
      </c>
      <c r="E25" s="20">
        <f>+C25+D25</f>
        <v>10</v>
      </c>
      <c r="F25" s="19">
        <f t="shared" ref="F25" si="26">SUM(F26:F29)</f>
        <v>3471</v>
      </c>
      <c r="G25" s="19">
        <f t="shared" ref="G25" si="27">SUM(G26:G29)</f>
        <v>12</v>
      </c>
      <c r="H25" s="19">
        <f t="shared" ref="H25" si="28">SUM(H26:H29)</f>
        <v>3589</v>
      </c>
      <c r="I25" s="19">
        <f t="shared" ref="I25" si="29">SUM(I26:I29)</f>
        <v>987</v>
      </c>
      <c r="J25" s="19">
        <f t="shared" ref="J25" si="30">SUM(J26:J29)</f>
        <v>0</v>
      </c>
      <c r="K25" s="19">
        <f t="shared" ref="K25:L25" si="31">SUM(K26:K29)</f>
        <v>155</v>
      </c>
      <c r="L25" s="21">
        <f t="shared" si="31"/>
        <v>9264</v>
      </c>
      <c r="M25" s="19">
        <f t="shared" ref="M25" si="32">SUM(M26:M29)</f>
        <v>0</v>
      </c>
      <c r="N25" s="19">
        <f t="shared" ref="N25" si="33">SUM(N26:N29)</f>
        <v>8064</v>
      </c>
      <c r="O25" s="19">
        <f t="shared" ref="O25" si="34">SUM(O26:O29)</f>
        <v>0</v>
      </c>
      <c r="P25" s="19">
        <f t="shared" ref="P25" si="35">SUM(P26:P29)</f>
        <v>54967.275000000001</v>
      </c>
      <c r="Q25" s="19">
        <f t="shared" ref="Q25" si="36">SUM(Q26:Q29)</f>
        <v>0</v>
      </c>
      <c r="R25" s="19">
        <f t="shared" ref="R25" si="37">SUM(R26:R29)</f>
        <v>1832.2424999999998</v>
      </c>
      <c r="S25" s="21">
        <f>+M25+N25+Q25+R25</f>
        <v>9896.2425000000003</v>
      </c>
      <c r="T25" s="21">
        <f t="shared" ref="T25:T32" si="38">+S25+L25</f>
        <v>19160.2425</v>
      </c>
    </row>
    <row r="26" spans="1:20" ht="18" customHeight="1" x14ac:dyDescent="0.25">
      <c r="A26" s="15" t="s">
        <v>6</v>
      </c>
      <c r="B26" s="22">
        <v>1040</v>
      </c>
      <c r="C26" s="22"/>
      <c r="D26" s="22">
        <v>10</v>
      </c>
      <c r="E26" s="22">
        <f t="shared" ref="E26:E29" si="39">+C26+D26</f>
        <v>10</v>
      </c>
      <c r="F26" s="22">
        <v>3470</v>
      </c>
      <c r="G26" s="22">
        <v>12</v>
      </c>
      <c r="H26" s="22">
        <v>3200</v>
      </c>
      <c r="I26" s="22">
        <v>987</v>
      </c>
      <c r="J26" s="22"/>
      <c r="K26" s="22">
        <v>24</v>
      </c>
      <c r="L26" s="23">
        <f t="shared" ref="L26:L29" si="40">+K26+J26+I26+H26+G26+F26+E26+B26</f>
        <v>8743</v>
      </c>
      <c r="M26" s="22"/>
      <c r="N26" s="22">
        <v>7794</v>
      </c>
      <c r="O26" s="22"/>
      <c r="P26" s="22">
        <v>53397.307000000001</v>
      </c>
      <c r="Q26" s="22"/>
      <c r="R26" s="22">
        <f>+P26/30</f>
        <v>1779.9102333333333</v>
      </c>
      <c r="S26" s="23">
        <f t="shared" ref="S26:S33" si="41">+M26+N26+Q26+R26</f>
        <v>9573.910233333334</v>
      </c>
      <c r="T26" s="21">
        <f t="shared" si="38"/>
        <v>18316.910233333336</v>
      </c>
    </row>
    <row r="27" spans="1:20" ht="18" customHeight="1" x14ac:dyDescent="0.25">
      <c r="A27" s="15" t="s">
        <v>7</v>
      </c>
      <c r="B27" s="22"/>
      <c r="C27" s="22"/>
      <c r="D27" s="22"/>
      <c r="E27" s="22">
        <f t="shared" si="39"/>
        <v>0</v>
      </c>
      <c r="F27" s="22">
        <v>1</v>
      </c>
      <c r="G27" s="22"/>
      <c r="H27" s="22">
        <v>389</v>
      </c>
      <c r="I27" s="22"/>
      <c r="J27" s="22"/>
      <c r="K27" s="22">
        <v>99</v>
      </c>
      <c r="L27" s="23">
        <f t="shared" si="40"/>
        <v>489</v>
      </c>
      <c r="M27" s="22"/>
      <c r="N27" s="22">
        <v>270</v>
      </c>
      <c r="O27" s="22"/>
      <c r="P27" s="22">
        <v>1569.9680000000001</v>
      </c>
      <c r="Q27" s="22"/>
      <c r="R27" s="22">
        <f>+P27/30</f>
        <v>52.332266666666669</v>
      </c>
      <c r="S27" s="23">
        <f t="shared" si="41"/>
        <v>322.33226666666667</v>
      </c>
      <c r="T27" s="21">
        <f t="shared" si="38"/>
        <v>811.33226666666667</v>
      </c>
    </row>
    <row r="28" spans="1:20" ht="18" customHeight="1" x14ac:dyDescent="0.25">
      <c r="A28" s="15" t="s">
        <v>8</v>
      </c>
      <c r="B28" s="22"/>
      <c r="C28" s="22"/>
      <c r="D28" s="22"/>
      <c r="E28" s="22">
        <f t="shared" si="39"/>
        <v>0</v>
      </c>
      <c r="F28" s="22"/>
      <c r="G28" s="22"/>
      <c r="H28" s="22"/>
      <c r="I28" s="22"/>
      <c r="J28" s="22"/>
      <c r="K28" s="22"/>
      <c r="L28" s="23">
        <f t="shared" si="40"/>
        <v>0</v>
      </c>
      <c r="M28" s="22"/>
      <c r="N28" s="22"/>
      <c r="O28" s="22"/>
      <c r="P28" s="22"/>
      <c r="Q28" s="22"/>
      <c r="R28" s="22"/>
      <c r="S28" s="23">
        <f t="shared" si="41"/>
        <v>0</v>
      </c>
      <c r="T28" s="21">
        <f t="shared" si="38"/>
        <v>0</v>
      </c>
    </row>
    <row r="29" spans="1:20" ht="18" customHeight="1" x14ac:dyDescent="0.25">
      <c r="A29" s="15" t="s">
        <v>9</v>
      </c>
      <c r="B29" s="22"/>
      <c r="C29" s="22"/>
      <c r="D29" s="22"/>
      <c r="E29" s="22">
        <f t="shared" si="39"/>
        <v>0</v>
      </c>
      <c r="F29" s="22"/>
      <c r="G29" s="22"/>
      <c r="H29" s="22"/>
      <c r="I29" s="22"/>
      <c r="J29" s="22"/>
      <c r="K29" s="22">
        <v>32</v>
      </c>
      <c r="L29" s="23">
        <f t="shared" si="40"/>
        <v>32</v>
      </c>
      <c r="M29" s="22"/>
      <c r="N29" s="22"/>
      <c r="O29" s="22"/>
      <c r="P29" s="22"/>
      <c r="Q29" s="22"/>
      <c r="R29" s="22"/>
      <c r="S29" s="23">
        <f t="shared" si="41"/>
        <v>0</v>
      </c>
      <c r="T29" s="21">
        <f t="shared" si="38"/>
        <v>32</v>
      </c>
    </row>
    <row r="30" spans="1:20" ht="18" customHeight="1" x14ac:dyDescent="0.25">
      <c r="A30" s="16" t="s">
        <v>5</v>
      </c>
      <c r="B30" s="19">
        <f>SUM(B31:B32)</f>
        <v>0</v>
      </c>
      <c r="C30" s="19">
        <f>SUM(C31:C32)</f>
        <v>0</v>
      </c>
      <c r="D30" s="19">
        <f t="shared" ref="D30" si="42">SUM(D31:D32)</f>
        <v>0</v>
      </c>
      <c r="E30" s="19">
        <f t="shared" ref="E30" si="43">SUM(E31:E32)</f>
        <v>0</v>
      </c>
      <c r="F30" s="19">
        <f t="shared" ref="F30" si="44">SUM(F31:F32)</f>
        <v>1</v>
      </c>
      <c r="G30" s="19">
        <f t="shared" ref="G30" si="45">SUM(G31:G32)</f>
        <v>0</v>
      </c>
      <c r="H30" s="19">
        <f t="shared" ref="H30" si="46">SUM(H31:H32)</f>
        <v>48</v>
      </c>
      <c r="I30" s="19">
        <f t="shared" ref="I30" si="47">SUM(I31:I32)</f>
        <v>0</v>
      </c>
      <c r="J30" s="19">
        <f t="shared" ref="J30" si="48">SUM(J31:J32)</f>
        <v>0</v>
      </c>
      <c r="K30" s="19">
        <f t="shared" ref="K30:L30" si="49">SUM(K31:K32)</f>
        <v>0</v>
      </c>
      <c r="L30" s="21">
        <f t="shared" si="49"/>
        <v>49</v>
      </c>
      <c r="M30" s="19">
        <f t="shared" ref="M30" si="50">SUM(M31:M32)</f>
        <v>0</v>
      </c>
      <c r="N30" s="19">
        <f t="shared" ref="N30" si="51">SUM(N31:N32)</f>
        <v>0</v>
      </c>
      <c r="O30" s="19">
        <f t="shared" ref="O30" si="52">SUM(O31:O32)</f>
        <v>0</v>
      </c>
      <c r="P30" s="19">
        <f t="shared" ref="P30" si="53">SUM(P31:P32)</f>
        <v>0</v>
      </c>
      <c r="Q30" s="19">
        <f t="shared" ref="Q30" si="54">SUM(Q31:Q32)</f>
        <v>0</v>
      </c>
      <c r="R30" s="19">
        <f t="shared" ref="R30" si="55">SUM(R31:R32)</f>
        <v>0</v>
      </c>
      <c r="S30" s="21">
        <f t="shared" si="41"/>
        <v>0</v>
      </c>
      <c r="T30" s="21">
        <f t="shared" si="38"/>
        <v>49</v>
      </c>
    </row>
    <row r="31" spans="1:20" ht="18" customHeight="1" x14ac:dyDescent="0.25">
      <c r="A31" s="15" t="s">
        <v>10</v>
      </c>
      <c r="B31" s="22"/>
      <c r="C31" s="22"/>
      <c r="D31" s="22"/>
      <c r="E31" s="22">
        <f t="shared" ref="E31:E32" si="56">+C31+D31</f>
        <v>0</v>
      </c>
      <c r="F31" s="22">
        <v>1</v>
      </c>
      <c r="G31" s="22"/>
      <c r="H31" s="22">
        <v>48</v>
      </c>
      <c r="I31" s="22"/>
      <c r="J31" s="22"/>
      <c r="K31" s="22"/>
      <c r="L31" s="23">
        <f t="shared" ref="L31:L32" si="57">+K31+J31+I31+H31+G31+F31+E31+B31</f>
        <v>49</v>
      </c>
      <c r="M31" s="22"/>
      <c r="N31" s="22"/>
      <c r="O31" s="22">
        <f t="shared" ref="O31:P32" si="58">+Q31*30</f>
        <v>0</v>
      </c>
      <c r="P31" s="22">
        <f t="shared" si="58"/>
        <v>0</v>
      </c>
      <c r="Q31" s="22"/>
      <c r="R31" s="22"/>
      <c r="S31" s="23">
        <f t="shared" si="41"/>
        <v>0</v>
      </c>
      <c r="T31" s="21">
        <f t="shared" si="38"/>
        <v>49</v>
      </c>
    </row>
    <row r="32" spans="1:20" ht="18" customHeight="1" thickBot="1" x14ac:dyDescent="0.3">
      <c r="A32" s="15" t="s">
        <v>11</v>
      </c>
      <c r="B32" s="22"/>
      <c r="C32" s="22"/>
      <c r="D32" s="22"/>
      <c r="E32" s="22">
        <f t="shared" si="56"/>
        <v>0</v>
      </c>
      <c r="F32" s="22"/>
      <c r="G32" s="22"/>
      <c r="H32" s="22"/>
      <c r="I32" s="22"/>
      <c r="J32" s="22"/>
      <c r="K32" s="22"/>
      <c r="L32" s="23">
        <f t="shared" si="57"/>
        <v>0</v>
      </c>
      <c r="M32" s="22"/>
      <c r="N32" s="22"/>
      <c r="O32" s="22">
        <f t="shared" si="58"/>
        <v>0</v>
      </c>
      <c r="P32" s="22">
        <f t="shared" si="58"/>
        <v>0</v>
      </c>
      <c r="Q32" s="22"/>
      <c r="R32" s="22"/>
      <c r="S32" s="23">
        <f t="shared" si="41"/>
        <v>0</v>
      </c>
      <c r="T32" s="21">
        <f t="shared" si="38"/>
        <v>0</v>
      </c>
    </row>
    <row r="33" spans="1:20" ht="18" customHeight="1" thickBot="1" x14ac:dyDescent="0.3">
      <c r="A33" s="14" t="s">
        <v>13</v>
      </c>
      <c r="B33" s="24">
        <f>+B35+B40</f>
        <v>0</v>
      </c>
      <c r="C33" s="24">
        <f t="shared" ref="C33:R33" si="59">+C35+C40</f>
        <v>0</v>
      </c>
      <c r="D33" s="24">
        <f t="shared" si="59"/>
        <v>0</v>
      </c>
      <c r="E33" s="24">
        <f t="shared" si="59"/>
        <v>0</v>
      </c>
      <c r="F33" s="24">
        <f t="shared" si="59"/>
        <v>0</v>
      </c>
      <c r="G33" s="24">
        <f t="shared" si="59"/>
        <v>0</v>
      </c>
      <c r="H33" s="24">
        <f t="shared" si="59"/>
        <v>0</v>
      </c>
      <c r="I33" s="24">
        <f t="shared" si="59"/>
        <v>0</v>
      </c>
      <c r="J33" s="24">
        <f t="shared" si="59"/>
        <v>0</v>
      </c>
      <c r="K33" s="24">
        <f t="shared" si="59"/>
        <v>0</v>
      </c>
      <c r="L33" s="25">
        <f t="shared" si="59"/>
        <v>0</v>
      </c>
      <c r="M33" s="24">
        <f t="shared" si="59"/>
        <v>0</v>
      </c>
      <c r="N33" s="24">
        <f t="shared" si="59"/>
        <v>0</v>
      </c>
      <c r="O33" s="24">
        <f t="shared" si="59"/>
        <v>0</v>
      </c>
      <c r="P33" s="24">
        <f t="shared" si="59"/>
        <v>0</v>
      </c>
      <c r="Q33" s="24">
        <f t="shared" si="59"/>
        <v>0</v>
      </c>
      <c r="R33" s="24">
        <f t="shared" si="59"/>
        <v>0</v>
      </c>
      <c r="S33" s="25">
        <f t="shared" si="41"/>
        <v>0</v>
      </c>
      <c r="T33" s="25">
        <f>+L33+S33</f>
        <v>0</v>
      </c>
    </row>
    <row r="34" spans="1:20" ht="18" customHeight="1" x14ac:dyDescent="0.25">
      <c r="A34" s="16"/>
      <c r="B34" s="19"/>
      <c r="C34" s="22"/>
      <c r="D34" s="22"/>
      <c r="E34" s="22"/>
      <c r="F34" s="22"/>
      <c r="G34" s="22"/>
      <c r="H34" s="22"/>
      <c r="I34" s="22"/>
      <c r="J34" s="22"/>
      <c r="K34" s="22"/>
      <c r="L34" s="21"/>
      <c r="M34" s="22"/>
      <c r="N34" s="22"/>
      <c r="O34" s="22"/>
      <c r="P34" s="22"/>
      <c r="Q34" s="22"/>
      <c r="R34" s="22"/>
      <c r="S34" s="21"/>
      <c r="T34" s="21"/>
    </row>
    <row r="35" spans="1:20" ht="18" customHeight="1" x14ac:dyDescent="0.25">
      <c r="A35" s="16" t="s">
        <v>0</v>
      </c>
      <c r="B35" s="19">
        <f>SUM(B36:B39)</f>
        <v>0</v>
      </c>
      <c r="C35" s="19">
        <f t="shared" ref="C35" si="60">SUM(C36:C39)</f>
        <v>0</v>
      </c>
      <c r="D35" s="19">
        <f t="shared" ref="D35" si="61">SUM(D36:D39)</f>
        <v>0</v>
      </c>
      <c r="E35" s="20">
        <f>+C35+D35</f>
        <v>0</v>
      </c>
      <c r="F35" s="19">
        <f t="shared" ref="F35" si="62">SUM(F36:F39)</f>
        <v>0</v>
      </c>
      <c r="G35" s="19">
        <f t="shared" ref="G35" si="63">SUM(G36:G39)</f>
        <v>0</v>
      </c>
      <c r="H35" s="19">
        <f t="shared" ref="H35" si="64">SUM(H36:H39)</f>
        <v>0</v>
      </c>
      <c r="I35" s="19">
        <f t="shared" ref="I35" si="65">SUM(I36:I39)</f>
        <v>0</v>
      </c>
      <c r="J35" s="19">
        <f t="shared" ref="J35" si="66">SUM(J36:J39)</f>
        <v>0</v>
      </c>
      <c r="K35" s="19">
        <f t="shared" ref="K35:L35" si="67">SUM(K36:K39)</f>
        <v>0</v>
      </c>
      <c r="L35" s="21">
        <f t="shared" si="67"/>
        <v>0</v>
      </c>
      <c r="M35" s="19">
        <f t="shared" ref="M35" si="68">SUM(M36:M39)</f>
        <v>0</v>
      </c>
      <c r="N35" s="19">
        <f t="shared" ref="N35" si="69">SUM(N36:N39)</f>
        <v>0</v>
      </c>
      <c r="O35" s="19">
        <f t="shared" ref="O35" si="70">SUM(O36:O39)</f>
        <v>0</v>
      </c>
      <c r="P35" s="19">
        <f t="shared" ref="P35" si="71">SUM(P36:P39)</f>
        <v>0</v>
      </c>
      <c r="Q35" s="19">
        <f t="shared" ref="Q35" si="72">SUM(Q36:Q39)</f>
        <v>0</v>
      </c>
      <c r="R35" s="19">
        <f t="shared" ref="R35" si="73">SUM(R36:R39)</f>
        <v>0</v>
      </c>
      <c r="S35" s="21">
        <f t="shared" ref="S35:S43" si="74">+M35+N35+Q35+R35</f>
        <v>0</v>
      </c>
      <c r="T35" s="21">
        <f t="shared" ref="T35:T43" si="75">+S35+L35</f>
        <v>0</v>
      </c>
    </row>
    <row r="36" spans="1:20" ht="18" customHeight="1" x14ac:dyDescent="0.25">
      <c r="A36" s="15" t="s">
        <v>6</v>
      </c>
      <c r="B36" s="19"/>
      <c r="C36" s="22"/>
      <c r="D36" s="22"/>
      <c r="E36" s="22">
        <f t="shared" ref="E36:E39" si="76">+C36+D36</f>
        <v>0</v>
      </c>
      <c r="F36" s="22"/>
      <c r="G36" s="22"/>
      <c r="H36" s="22"/>
      <c r="I36" s="22"/>
      <c r="J36" s="22"/>
      <c r="K36" s="22"/>
      <c r="L36" s="23">
        <f t="shared" ref="L36:L39" si="77">+K36+J36+I36+H36+G36+F36+E36+B36</f>
        <v>0</v>
      </c>
      <c r="M36" s="22"/>
      <c r="N36" s="22"/>
      <c r="O36" s="22">
        <f t="shared" ref="O36:P39" si="78">+Q36*30</f>
        <v>0</v>
      </c>
      <c r="P36" s="22">
        <f t="shared" si="78"/>
        <v>0</v>
      </c>
      <c r="Q36" s="22"/>
      <c r="R36" s="22"/>
      <c r="S36" s="23">
        <f t="shared" si="74"/>
        <v>0</v>
      </c>
      <c r="T36" s="21">
        <f t="shared" si="75"/>
        <v>0</v>
      </c>
    </row>
    <row r="37" spans="1:20" ht="18" customHeight="1" x14ac:dyDescent="0.25">
      <c r="A37" s="15" t="s">
        <v>7</v>
      </c>
      <c r="B37" s="19"/>
      <c r="C37" s="22"/>
      <c r="D37" s="22"/>
      <c r="E37" s="22">
        <f t="shared" si="76"/>
        <v>0</v>
      </c>
      <c r="F37" s="22"/>
      <c r="G37" s="22"/>
      <c r="H37" s="22"/>
      <c r="I37" s="22"/>
      <c r="J37" s="22"/>
      <c r="K37" s="22"/>
      <c r="L37" s="23">
        <f t="shared" si="77"/>
        <v>0</v>
      </c>
      <c r="M37" s="22"/>
      <c r="N37" s="22"/>
      <c r="O37" s="22">
        <f t="shared" si="78"/>
        <v>0</v>
      </c>
      <c r="P37" s="22">
        <f t="shared" si="78"/>
        <v>0</v>
      </c>
      <c r="Q37" s="22"/>
      <c r="R37" s="22"/>
      <c r="S37" s="23">
        <f t="shared" si="74"/>
        <v>0</v>
      </c>
      <c r="T37" s="21">
        <f t="shared" si="75"/>
        <v>0</v>
      </c>
    </row>
    <row r="38" spans="1:20" ht="18" customHeight="1" x14ac:dyDescent="0.25">
      <c r="A38" s="15" t="s">
        <v>8</v>
      </c>
      <c r="B38" s="19"/>
      <c r="C38" s="22"/>
      <c r="D38" s="22"/>
      <c r="E38" s="22">
        <f t="shared" si="76"/>
        <v>0</v>
      </c>
      <c r="F38" s="22"/>
      <c r="G38" s="22"/>
      <c r="H38" s="22"/>
      <c r="I38" s="22"/>
      <c r="J38" s="22"/>
      <c r="K38" s="22"/>
      <c r="L38" s="23">
        <f t="shared" si="77"/>
        <v>0</v>
      </c>
      <c r="M38" s="22"/>
      <c r="N38" s="22"/>
      <c r="O38" s="22">
        <f t="shared" si="78"/>
        <v>0</v>
      </c>
      <c r="P38" s="22">
        <f t="shared" si="78"/>
        <v>0</v>
      </c>
      <c r="Q38" s="22"/>
      <c r="R38" s="22"/>
      <c r="S38" s="23">
        <f t="shared" si="74"/>
        <v>0</v>
      </c>
      <c r="T38" s="21">
        <f t="shared" si="75"/>
        <v>0</v>
      </c>
    </row>
    <row r="39" spans="1:20" ht="18" customHeight="1" x14ac:dyDescent="0.25">
      <c r="A39" s="15" t="s">
        <v>9</v>
      </c>
      <c r="B39" s="19"/>
      <c r="C39" s="22"/>
      <c r="D39" s="22"/>
      <c r="E39" s="22">
        <f t="shared" si="76"/>
        <v>0</v>
      </c>
      <c r="F39" s="22"/>
      <c r="G39" s="22"/>
      <c r="H39" s="22"/>
      <c r="I39" s="22"/>
      <c r="J39" s="22"/>
      <c r="K39" s="22"/>
      <c r="L39" s="23">
        <f t="shared" si="77"/>
        <v>0</v>
      </c>
      <c r="M39" s="22"/>
      <c r="N39" s="22"/>
      <c r="O39" s="22">
        <f t="shared" si="78"/>
        <v>0</v>
      </c>
      <c r="P39" s="22">
        <f t="shared" si="78"/>
        <v>0</v>
      </c>
      <c r="Q39" s="22"/>
      <c r="R39" s="22"/>
      <c r="S39" s="23">
        <f t="shared" si="74"/>
        <v>0</v>
      </c>
      <c r="T39" s="21">
        <f t="shared" si="75"/>
        <v>0</v>
      </c>
    </row>
    <row r="40" spans="1:20" ht="18" customHeight="1" x14ac:dyDescent="0.25">
      <c r="A40" s="16" t="s">
        <v>5</v>
      </c>
      <c r="B40" s="19">
        <f>SUM(B41:B42)</f>
        <v>0</v>
      </c>
      <c r="C40" s="19">
        <f>SUM(C41:C42)</f>
        <v>0</v>
      </c>
      <c r="D40" s="19">
        <f t="shared" ref="D40" si="79">SUM(D41:D42)</f>
        <v>0</v>
      </c>
      <c r="E40" s="19">
        <f t="shared" ref="E40" si="80">SUM(E41:E42)</f>
        <v>0</v>
      </c>
      <c r="F40" s="19">
        <f t="shared" ref="F40" si="81">SUM(F41:F42)</f>
        <v>0</v>
      </c>
      <c r="G40" s="19">
        <f t="shared" ref="G40" si="82">SUM(G41:G42)</f>
        <v>0</v>
      </c>
      <c r="H40" s="19">
        <f t="shared" ref="H40" si="83">SUM(H41:H42)</f>
        <v>0</v>
      </c>
      <c r="I40" s="19">
        <f t="shared" ref="I40" si="84">SUM(I41:I42)</f>
        <v>0</v>
      </c>
      <c r="J40" s="19">
        <f t="shared" ref="J40" si="85">SUM(J41:J42)</f>
        <v>0</v>
      </c>
      <c r="K40" s="19">
        <f t="shared" ref="K40:L40" si="86">SUM(K41:K42)</f>
        <v>0</v>
      </c>
      <c r="L40" s="21">
        <f t="shared" si="86"/>
        <v>0</v>
      </c>
      <c r="M40" s="19">
        <f t="shared" ref="M40" si="87">SUM(M41:M42)</f>
        <v>0</v>
      </c>
      <c r="N40" s="19">
        <f t="shared" ref="N40" si="88">SUM(N41:N42)</f>
        <v>0</v>
      </c>
      <c r="O40" s="19">
        <f t="shared" ref="O40" si="89">SUM(O41:O42)</f>
        <v>0</v>
      </c>
      <c r="P40" s="19">
        <f t="shared" ref="P40" si="90">SUM(P41:P42)</f>
        <v>0</v>
      </c>
      <c r="Q40" s="19">
        <f t="shared" ref="Q40" si="91">SUM(Q41:Q42)</f>
        <v>0</v>
      </c>
      <c r="R40" s="19">
        <f t="shared" ref="R40" si="92">SUM(R41:R42)</f>
        <v>0</v>
      </c>
      <c r="S40" s="21">
        <f t="shared" si="74"/>
        <v>0</v>
      </c>
      <c r="T40" s="21">
        <f t="shared" si="75"/>
        <v>0</v>
      </c>
    </row>
    <row r="41" spans="1:20" ht="18" customHeight="1" x14ac:dyDescent="0.25">
      <c r="A41" s="15" t="s">
        <v>10</v>
      </c>
      <c r="B41" s="19"/>
      <c r="C41" s="22"/>
      <c r="D41" s="22"/>
      <c r="E41" s="22">
        <f t="shared" ref="E41:E42" si="93">+C41+D41</f>
        <v>0</v>
      </c>
      <c r="F41" s="22"/>
      <c r="G41" s="22"/>
      <c r="H41" s="22"/>
      <c r="I41" s="22"/>
      <c r="J41" s="22"/>
      <c r="K41" s="22"/>
      <c r="L41" s="23">
        <f t="shared" ref="L41:L42" si="94">+K41+J41+I41+H41+G41+F41+E41+B41</f>
        <v>0</v>
      </c>
      <c r="M41" s="22"/>
      <c r="N41" s="22"/>
      <c r="O41" s="22">
        <f t="shared" ref="O41:P42" si="95">+Q41*30</f>
        <v>0</v>
      </c>
      <c r="P41" s="22">
        <f t="shared" si="95"/>
        <v>0</v>
      </c>
      <c r="Q41" s="22"/>
      <c r="R41" s="22"/>
      <c r="S41" s="23">
        <f t="shared" si="74"/>
        <v>0</v>
      </c>
      <c r="T41" s="21">
        <f t="shared" si="75"/>
        <v>0</v>
      </c>
    </row>
    <row r="42" spans="1:20" ht="18" customHeight="1" x14ac:dyDescent="0.25">
      <c r="A42" s="15" t="s">
        <v>11</v>
      </c>
      <c r="B42" s="19"/>
      <c r="C42" s="22"/>
      <c r="D42" s="22"/>
      <c r="E42" s="22">
        <f t="shared" si="93"/>
        <v>0</v>
      </c>
      <c r="F42" s="22"/>
      <c r="G42" s="22"/>
      <c r="H42" s="22"/>
      <c r="I42" s="22"/>
      <c r="J42" s="22"/>
      <c r="K42" s="22"/>
      <c r="L42" s="23">
        <f t="shared" si="94"/>
        <v>0</v>
      </c>
      <c r="M42" s="22"/>
      <c r="N42" s="22"/>
      <c r="O42" s="22">
        <f t="shared" si="95"/>
        <v>0</v>
      </c>
      <c r="P42" s="22">
        <f t="shared" si="95"/>
        <v>0</v>
      </c>
      <c r="Q42" s="22"/>
      <c r="R42" s="22"/>
      <c r="S42" s="23">
        <f t="shared" si="74"/>
        <v>0</v>
      </c>
      <c r="T42" s="21">
        <f t="shared" si="75"/>
        <v>0</v>
      </c>
    </row>
    <row r="43" spans="1:20" ht="18" customHeight="1" thickBot="1" x14ac:dyDescent="0.3">
      <c r="A43" s="17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1"/>
      <c r="M43" s="22"/>
      <c r="N43" s="22"/>
      <c r="O43" s="22"/>
      <c r="P43" s="22"/>
      <c r="Q43" s="22"/>
      <c r="R43" s="22"/>
      <c r="S43" s="21">
        <f t="shared" si="74"/>
        <v>0</v>
      </c>
      <c r="T43" s="21">
        <f t="shared" si="75"/>
        <v>0</v>
      </c>
    </row>
    <row r="44" spans="1:20" ht="18" customHeight="1" thickBot="1" x14ac:dyDescent="0.3">
      <c r="A44" s="18" t="s">
        <v>14</v>
      </c>
      <c r="B44" s="25">
        <f>+B33+B23+B13</f>
        <v>8368</v>
      </c>
      <c r="C44" s="25">
        <f t="shared" ref="C44:T44" si="96">+C33+C23+C13</f>
        <v>21676</v>
      </c>
      <c r="D44" s="25">
        <f t="shared" si="96"/>
        <v>3681</v>
      </c>
      <c r="E44" s="25">
        <f t="shared" si="96"/>
        <v>25357</v>
      </c>
      <c r="F44" s="25">
        <f t="shared" si="96"/>
        <v>11506</v>
      </c>
      <c r="G44" s="25">
        <f t="shared" si="96"/>
        <v>320</v>
      </c>
      <c r="H44" s="25">
        <f t="shared" si="96"/>
        <v>17592</v>
      </c>
      <c r="I44" s="25">
        <f t="shared" si="96"/>
        <v>1608</v>
      </c>
      <c r="J44" s="25">
        <f t="shared" si="96"/>
        <v>200</v>
      </c>
      <c r="K44" s="25">
        <f t="shared" si="96"/>
        <v>2486</v>
      </c>
      <c r="L44" s="25">
        <f t="shared" si="96"/>
        <v>67437</v>
      </c>
      <c r="M44" s="25">
        <f t="shared" si="96"/>
        <v>36917</v>
      </c>
      <c r="N44" s="25">
        <f t="shared" si="96"/>
        <v>8064</v>
      </c>
      <c r="O44" s="25">
        <f t="shared" si="96"/>
        <v>457132.13299999997</v>
      </c>
      <c r="P44" s="25">
        <f t="shared" si="96"/>
        <v>54967.275000000001</v>
      </c>
      <c r="Q44" s="25">
        <f t="shared" si="96"/>
        <v>15237.737766666665</v>
      </c>
      <c r="R44" s="25">
        <f t="shared" si="96"/>
        <v>1832.2424999999998</v>
      </c>
      <c r="S44" s="25">
        <f t="shared" si="96"/>
        <v>62050.980266666666</v>
      </c>
      <c r="T44" s="25">
        <f t="shared" si="96"/>
        <v>129487.98026666665</v>
      </c>
    </row>
    <row r="45" spans="1:20" ht="18" customHeight="1" x14ac:dyDescent="0.25">
      <c r="A45" s="3" t="s">
        <v>53</v>
      </c>
    </row>
    <row r="46" spans="1:20" ht="18" customHeight="1" x14ac:dyDescent="0.25">
      <c r="A46" s="3" t="s">
        <v>51</v>
      </c>
    </row>
    <row r="47" spans="1:20" ht="18" customHeight="1" x14ac:dyDescent="0.25">
      <c r="A47" s="3" t="s">
        <v>52</v>
      </c>
    </row>
    <row r="48" spans="1:20" ht="18" customHeight="1" x14ac:dyDescent="0.25">
      <c r="A48" s="8" t="s">
        <v>55</v>
      </c>
    </row>
  </sheetData>
  <mergeCells count="7">
    <mergeCell ref="A7:A12"/>
    <mergeCell ref="C7:E7"/>
    <mergeCell ref="M8:N8"/>
    <mergeCell ref="O8:R8"/>
    <mergeCell ref="O9:P9"/>
    <mergeCell ref="Q9:R9"/>
    <mergeCell ref="M7:S7"/>
  </mergeCells>
  <pageMargins left="0.70866141732283472" right="0.23" top="0.74803149606299213" bottom="0.74803149606299213" header="0.31496062992125984" footer="0.31496062992125984"/>
  <pageSetup paperSize="9" scale="4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Personal Dic19</vt:lpstr>
      <vt:lpstr>'Personal Dic19'!Área_de_impresión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 Lucia Luque</cp:lastModifiedBy>
  <cp:lastPrinted>2016-05-16T12:23:02Z</cp:lastPrinted>
  <dcterms:created xsi:type="dcterms:W3CDTF">2016-02-04T17:38:37Z</dcterms:created>
  <dcterms:modified xsi:type="dcterms:W3CDTF">2020-03-31T21:11:12Z</dcterms:modified>
</cp:coreProperties>
</file>