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<sst xmlns="http://schemas.openxmlformats.org/spreadsheetml/2006/main" count="151" uniqueCount="96">
  <si>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</si>
  <si>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</si>
  <si>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</si>
  <si>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</si>
  <si>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</si>
  <si>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</si>
  <si>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</si>
  <si>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</si>
  <si>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</si>
  <si>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</si>
  <si>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</si>
  <si>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</si>
  <si>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</si>
  <si>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</si>
  <si>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</si>
  <si>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</si>
  <si>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</si>
  <si>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</si>
  <si>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</si>
  <si>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</si>
  <si>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</si>
  <si>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</si>
  <si>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</si>
  <si>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</si>
  <si>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</si>
  <si>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</si>
  <si>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</si>
  <si>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</si>
  <si>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</si>
  <si>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</si>
  <si>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</si>
  <si>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</si>
  <si>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</si>
  <si>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</si>
  <si>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</si>
  <si>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</si>
  <si>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</si>
  <si>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</si>
  <si>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</si>
  <si>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</si>
  <si>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</si>
  <si>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</si>
  <si>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</si>
  <si>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</si>
  <si>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</si>
  <si>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</si>
  <si>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</si>
  <si>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</si>
  <si>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</si>
  <si>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</si>
  <si>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</si>
  <si>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</si>
  <si>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</si>
  <si>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</si>
  <si>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</si>
  <si>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</si>
  <si>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</si>
  <si>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</si>
  <si>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</si>
  <si>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</si>
  <si>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</si>
  <si>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</si>
  <si>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</si>
  <si>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</si>
  <si>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</si>
  <si>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</si>
  <si>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</si>
  <si>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</si>
  <si>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</si>
  <si>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</si>
  <si>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</si>
  <si>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</si>
  <si>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</si>
  <si>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</si>
  <si>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</si>
  <si>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</si>
  <si>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</si>
  <si>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</si>
  <si>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</si>
  <si>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</si>
  <si>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</si>
  <si>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</si>
  <si>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</si>
  <si>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</si>
  <si>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</si>
  <si>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</si>
  <si>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</si>
  <si>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</si>
  <si>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</si>
  <si>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</si>
  <si>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</si>
  <si>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MAYO 2023</t>
  </si>
  <si>
    <t>STOCK DE DEUDA AL 31-05-2023</t>
  </si>
  <si>
    <t>(2) Los servicios de la deuda corresponden al período de Enero-Mayo 2023</t>
  </si>
  <si>
    <t>(4) El tipo de cambio utilizado para la conversión de deuda en moneda de origen extranjera a pesos corrientes es el correspondiente al cambio vendedor del Banco Nación del último día hábil del mes 31/05/2023 USD:$ 239,50</t>
  </si>
  <si>
    <t>EUR:$ 255,8818 KWD:$ 777,122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</si>
</sst>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pane ySplit="6" topLeftCell="A7" activePane="bottomLeft" state="frozen"/>
      <selection pane="bottomLeft" activeCell="A7" sqref="A7:XFD7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6.1406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5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37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91</v>
      </c>
      <c r="H4" s="5"/>
      <c r="J4" s="4"/>
    </row>
    <row r="5" spans="2:11" ht="13.5" thickBot="1">
      <c r="B5" s="85" t="s">
        <v>2</v>
      </c>
      <c r="C5" s="86"/>
      <c r="D5" s="89" t="s">
        <v>65</v>
      </c>
      <c r="E5" s="91" t="s">
        <v>92</v>
      </c>
      <c r="F5" s="91" t="s">
        <v>62</v>
      </c>
      <c r="G5" s="91" t="s">
        <v>63</v>
      </c>
      <c r="H5" s="93" t="s">
        <v>64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30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10412618.703266544</v>
      </c>
      <c r="F7" s="10"/>
      <c r="G7" s="10">
        <f>G8+G10</f>
        <v>0</v>
      </c>
      <c r="H7" s="10">
        <f>H8+H10</f>
        <v>3270150.15564</v>
      </c>
      <c r="I7" s="10">
        <f>I8+I10</f>
        <v>224173.52255999998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1182487.6571898281</v>
      </c>
      <c r="F8" s="15"/>
      <c r="G8" s="16">
        <f>SUM(G9:G9)</f>
        <v>0</v>
      </c>
      <c r="H8" s="17">
        <f>SUM(H9:H9)</f>
        <v>64971.849299999994</v>
      </c>
      <c r="I8" s="14">
        <f>SUM(I9:I9)</f>
        <v>29707.685940000003</v>
      </c>
      <c r="J8" s="14">
        <f>SUM(J9:J9)</f>
        <v>0</v>
      </c>
      <c r="K8" s="18"/>
    </row>
    <row r="9" spans="2:11" ht="13.5" customHeight="1">
      <c r="B9" s="11"/>
      <c r="C9" s="12" t="s">
        <v>46</v>
      </c>
      <c r="D9" s="19" t="s">
        <v>7</v>
      </c>
      <c r="E9" s="20">
        <v>1182487.6571898281</v>
      </c>
      <c r="F9" s="21">
        <v>2030</v>
      </c>
      <c r="G9" s="20">
        <v>0</v>
      </c>
      <c r="H9" s="22">
        <v>64971.849299999994</v>
      </c>
      <c r="I9" s="20">
        <v>29707.685940000003</v>
      </c>
      <c r="J9" s="23">
        <v>0</v>
      </c>
      <c r="K9" s="18"/>
    </row>
    <row r="10" spans="2:11" ht="13.5" customHeight="1">
      <c r="B10" s="11" t="s">
        <v>42</v>
      </c>
      <c r="C10" s="12"/>
      <c r="D10" s="19"/>
      <c r="E10" s="14">
        <f>SUM(E11:E23)</f>
        <v>9230131.0460767169</v>
      </c>
      <c r="F10" s="15"/>
      <c r="G10" s="14">
        <f>SUM(G11:G23)</f>
        <v>0</v>
      </c>
      <c r="H10" s="14">
        <f>SUM(H11:H23)</f>
        <v>3205178.3063400001</v>
      </c>
      <c r="I10" s="14">
        <f>SUM(I11:I23)</f>
        <v>194465.83661999999</v>
      </c>
      <c r="J10" s="14">
        <f>SUM(J11:J23)</f>
        <v>0</v>
      </c>
      <c r="K10" s="18"/>
    </row>
    <row r="11" spans="2:11" ht="13.5" customHeight="1">
      <c r="B11" s="11"/>
      <c r="C11" s="12" t="s">
        <v>52</v>
      </c>
      <c r="D11" s="19" t="s">
        <v>7</v>
      </c>
      <c r="E11" s="20">
        <v>875568.24673000001</v>
      </c>
      <c r="F11" s="21">
        <v>2026</v>
      </c>
      <c r="G11" s="20">
        <v>0</v>
      </c>
      <c r="H11" s="22">
        <v>101559.60339</v>
      </c>
      <c r="I11" s="20">
        <v>34103.410130000004</v>
      </c>
      <c r="J11" s="23">
        <v>0</v>
      </c>
      <c r="K11" s="18"/>
    </row>
    <row r="12" spans="2:11" ht="13.5" customHeight="1">
      <c r="B12" s="11"/>
      <c r="C12" s="12" t="s">
        <v>53</v>
      </c>
      <c r="D12" s="19" t="s">
        <v>7</v>
      </c>
      <c r="E12" s="20">
        <v>527532.07041000004</v>
      </c>
      <c r="F12" s="21">
        <v>2026</v>
      </c>
      <c r="G12" s="20">
        <v>0</v>
      </c>
      <c r="H12" s="22">
        <v>61189.916429999997</v>
      </c>
      <c r="I12" s="20">
        <v>20547.390359999998</v>
      </c>
      <c r="J12" s="23">
        <v>0</v>
      </c>
      <c r="K12" s="18"/>
    </row>
    <row r="13" spans="2:11" ht="13.5" customHeight="1">
      <c r="B13" s="11"/>
      <c r="C13" s="12" t="s">
        <v>54</v>
      </c>
      <c r="D13" s="19" t="s">
        <v>7</v>
      </c>
      <c r="E13" s="20">
        <v>450555.32324</v>
      </c>
      <c r="F13" s="21">
        <v>2026</v>
      </c>
      <c r="G13" s="20">
        <v>0</v>
      </c>
      <c r="H13" s="22">
        <v>52261.168810000003</v>
      </c>
      <c r="I13" s="20">
        <v>17549.143689999997</v>
      </c>
      <c r="J13" s="23">
        <v>0</v>
      </c>
      <c r="K13" s="18"/>
    </row>
    <row r="14" spans="2:11" ht="13.5" customHeight="1">
      <c r="B14" s="11"/>
      <c r="C14" s="12" t="s">
        <v>55</v>
      </c>
      <c r="D14" s="19" t="s">
        <v>7</v>
      </c>
      <c r="E14" s="20">
        <v>768492.75014000002</v>
      </c>
      <c r="F14" s="21">
        <v>2026</v>
      </c>
      <c r="G14" s="20">
        <v>0</v>
      </c>
      <c r="H14" s="22">
        <v>89139.617840000006</v>
      </c>
      <c r="I14" s="20">
        <v>29932.816240000004</v>
      </c>
      <c r="J14" s="23">
        <v>0</v>
      </c>
      <c r="K14" s="18"/>
    </row>
    <row r="15" spans="2:11" ht="13.5" customHeight="1">
      <c r="B15" s="11"/>
      <c r="C15" s="12" t="s">
        <v>56</v>
      </c>
      <c r="D15" s="19" t="s">
        <v>7</v>
      </c>
      <c r="E15" s="20">
        <v>424495.80327999999</v>
      </c>
      <c r="F15" s="21">
        <v>2026</v>
      </c>
      <c r="G15" s="20">
        <v>0</v>
      </c>
      <c r="H15" s="22">
        <v>49238.452380000002</v>
      </c>
      <c r="I15" s="20">
        <v>16534.124589999999</v>
      </c>
      <c r="J15" s="23">
        <v>0</v>
      </c>
      <c r="K15" s="18"/>
    </row>
    <row r="16" spans="2:11" ht="13.5" customHeight="1">
      <c r="B16" s="11"/>
      <c r="C16" s="12" t="s">
        <v>61</v>
      </c>
      <c r="D16" s="19" t="s">
        <v>7</v>
      </c>
      <c r="E16" s="20">
        <v>698744.8918300001</v>
      </c>
      <c r="F16" s="21">
        <v>2026</v>
      </c>
      <c r="G16" s="20">
        <v>0</v>
      </c>
      <c r="H16" s="22">
        <v>72427.095849999998</v>
      </c>
      <c r="I16" s="20">
        <v>27326.225999999999</v>
      </c>
      <c r="J16" s="23">
        <v>0</v>
      </c>
      <c r="K16" s="18"/>
    </row>
    <row r="17" spans="2:11" ht="13.5" customHeight="1">
      <c r="B17" s="11"/>
      <c r="C17" s="12" t="s">
        <v>66</v>
      </c>
      <c r="D17" s="19" t="s">
        <v>7</v>
      </c>
      <c r="E17" s="20">
        <v>157102.23475999999</v>
      </c>
      <c r="F17" s="21">
        <v>2027</v>
      </c>
      <c r="G17" s="20">
        <v>0</v>
      </c>
      <c r="H17" s="22">
        <v>15006.951200000001</v>
      </c>
      <c r="I17" s="20">
        <v>6048.279199999999</v>
      </c>
      <c r="J17" s="23">
        <v>0</v>
      </c>
      <c r="K17" s="18"/>
    </row>
    <row r="18" spans="2:11" ht="13.5" customHeight="1">
      <c r="B18" s="11"/>
      <c r="C18" s="12" t="s">
        <v>67</v>
      </c>
      <c r="D18" s="19" t="s">
        <v>7</v>
      </c>
      <c r="E18" s="20">
        <v>127690.10791999999</v>
      </c>
      <c r="F18" s="21">
        <v>2027</v>
      </c>
      <c r="G18" s="20">
        <v>0</v>
      </c>
      <c r="H18" s="22">
        <v>12197.402679999999</v>
      </c>
      <c r="I18" s="20">
        <v>4915.9416999999994</v>
      </c>
      <c r="J18" s="23">
        <v>0</v>
      </c>
      <c r="K18" s="18"/>
    </row>
    <row r="19" spans="2:11" ht="13.5" customHeight="1">
      <c r="B19" s="11"/>
      <c r="C19" s="12" t="s">
        <v>68</v>
      </c>
      <c r="D19" s="19" t="s">
        <v>7</v>
      </c>
      <c r="E19" s="20">
        <v>232182.95449</v>
      </c>
      <c r="F19" s="21">
        <v>2027</v>
      </c>
      <c r="G19" s="20">
        <v>0</v>
      </c>
      <c r="H19" s="22">
        <v>22178.92236</v>
      </c>
      <c r="I19" s="20">
        <v>8938.8119800000004</v>
      </c>
      <c r="J19" s="23">
        <v>0</v>
      </c>
      <c r="K19" s="18"/>
    </row>
    <row r="20" spans="2:11" ht="13.5" customHeight="1">
      <c r="B20" s="11"/>
      <c r="C20" s="12" t="s">
        <v>69</v>
      </c>
      <c r="D20" s="19" t="s">
        <v>7</v>
      </c>
      <c r="E20" s="20">
        <v>172148.91310000001</v>
      </c>
      <c r="F20" s="21">
        <v>2027</v>
      </c>
      <c r="G20" s="20">
        <v>0</v>
      </c>
      <c r="H20" s="22">
        <v>16444.262179999998</v>
      </c>
      <c r="I20" s="20">
        <v>6627.5612999999994</v>
      </c>
      <c r="J20" s="23">
        <v>0</v>
      </c>
      <c r="K20" s="18"/>
    </row>
    <row r="21" spans="2:11" ht="13.5" customHeight="1">
      <c r="B21" s="11"/>
      <c r="C21" s="12" t="s">
        <v>70</v>
      </c>
      <c r="D21" s="19" t="s">
        <v>7</v>
      </c>
      <c r="E21" s="20">
        <v>505443.43185000005</v>
      </c>
      <c r="F21" s="21">
        <v>2027</v>
      </c>
      <c r="G21" s="20">
        <v>0</v>
      </c>
      <c r="H21" s="22">
        <v>48281.712370000008</v>
      </c>
      <c r="I21" s="20">
        <v>19459.06755</v>
      </c>
      <c r="J21" s="23">
        <v>0</v>
      </c>
      <c r="K21" s="18"/>
    </row>
    <row r="22" spans="2:11" ht="13.5" customHeight="1">
      <c r="B22" s="11"/>
      <c r="C22" s="12" t="s">
        <v>72</v>
      </c>
      <c r="D22" s="19" t="s">
        <v>7</v>
      </c>
      <c r="E22" s="20">
        <v>4273916.1709967181</v>
      </c>
      <c r="F22" s="21">
        <v>2023</v>
      </c>
      <c r="G22" s="20">
        <v>0</v>
      </c>
      <c r="H22" s="22">
        <v>2663597.61106</v>
      </c>
      <c r="I22" s="20">
        <v>2188.5914900000002</v>
      </c>
      <c r="J22" s="23">
        <v>0</v>
      </c>
      <c r="K22" s="18"/>
    </row>
    <row r="23" spans="2:11" ht="13.5" customHeight="1" thickBot="1">
      <c r="B23" s="11"/>
      <c r="C23" s="12" t="s">
        <v>73</v>
      </c>
      <c r="D23" s="19" t="s">
        <v>7</v>
      </c>
      <c r="E23" s="20">
        <v>16258.147330000002</v>
      </c>
      <c r="F23" s="21">
        <v>2026</v>
      </c>
      <c r="G23" s="20">
        <v>0</v>
      </c>
      <c r="H23" s="22">
        <v>1655.58979</v>
      </c>
      <c r="I23" s="20">
        <v>294.47239000000002</v>
      </c>
      <c r="J23" s="23">
        <v>0</v>
      </c>
      <c r="K23" s="18"/>
    </row>
    <row r="24" spans="2:11" ht="13.5" thickBot="1">
      <c r="B24" s="83" t="s">
        <v>41</v>
      </c>
      <c r="C24" s="84"/>
      <c r="D24" s="9"/>
      <c r="E24" s="10">
        <f>E25+E34+E40</f>
        <v>67736900.317105383</v>
      </c>
      <c r="F24" s="24"/>
      <c r="G24" s="10">
        <f>G25+G34+G40</f>
        <v>8764439.183030894</v>
      </c>
      <c r="H24" s="25">
        <f>H25+H34+H40</f>
        <v>8067952.4561799997</v>
      </c>
      <c r="I24" s="10">
        <f>I25+I34+I40</f>
        <v>1611970.0764899999</v>
      </c>
      <c r="J24" s="10">
        <f>J25+J34+J40</f>
        <v>41085.073369999998</v>
      </c>
    </row>
    <row r="25" spans="2:11" ht="13.5" customHeight="1">
      <c r="B25" s="11" t="s">
        <v>43</v>
      </c>
      <c r="C25" s="12"/>
      <c r="D25" s="13"/>
      <c r="E25" s="17">
        <f>SUM(E26:E33)</f>
        <v>8277104.0937753804</v>
      </c>
      <c r="F25" s="26"/>
      <c r="G25" s="16">
        <f>SUM(G26:G33)</f>
        <v>1215091.0756399999</v>
      </c>
      <c r="H25" s="17">
        <f>SUM(H26:H33)</f>
        <v>83938.293470000004</v>
      </c>
      <c r="I25" s="17">
        <f>SUM(I26:I33)</f>
        <v>139273.86999939999</v>
      </c>
      <c r="J25" s="17">
        <f>SUM(J26:J33)</f>
        <v>4598.7165906</v>
      </c>
      <c r="K25" s="18"/>
    </row>
    <row r="26" spans="2:11" ht="13.5" customHeight="1">
      <c r="B26" s="11"/>
      <c r="C26" s="27" t="s">
        <v>8</v>
      </c>
      <c r="D26" s="19" t="s">
        <v>28</v>
      </c>
      <c r="E26" s="23">
        <v>580127.57212000003</v>
      </c>
      <c r="F26" s="28">
        <v>2025</v>
      </c>
      <c r="G26" s="20">
        <v>0</v>
      </c>
      <c r="H26" s="23">
        <v>49444.02564</v>
      </c>
      <c r="I26" s="23">
        <v>6447.24935</v>
      </c>
      <c r="J26" s="23">
        <v>3928.8139999999999</v>
      </c>
      <c r="K26" s="18"/>
    </row>
    <row r="27" spans="2:11" ht="13.5" customHeight="1">
      <c r="B27" s="11"/>
      <c r="C27" s="27" t="s">
        <v>9</v>
      </c>
      <c r="D27" s="19" t="s">
        <v>28</v>
      </c>
      <c r="E27" s="23">
        <v>29995.914050000003</v>
      </c>
      <c r="F27" s="28">
        <v>2025</v>
      </c>
      <c r="G27" s="20">
        <v>0</v>
      </c>
      <c r="H27" s="23">
        <v>2582.55404</v>
      </c>
      <c r="I27" s="23">
        <v>273.27684999999997</v>
      </c>
      <c r="J27" s="23">
        <v>68.319709999999986</v>
      </c>
      <c r="K27" s="18"/>
    </row>
    <row r="28" spans="2:11" ht="13.5" customHeight="1">
      <c r="B28" s="11"/>
      <c r="C28" s="29" t="s">
        <v>10</v>
      </c>
      <c r="D28" s="19" t="s">
        <v>28</v>
      </c>
      <c r="E28" s="23">
        <v>62034.681669999991</v>
      </c>
      <c r="F28" s="28" t="s">
        <v>83</v>
      </c>
      <c r="G28" s="20">
        <v>0</v>
      </c>
      <c r="H28" s="23">
        <v>18867.718489999999</v>
      </c>
      <c r="I28" s="23">
        <v>2054.9381100000001</v>
      </c>
      <c r="J28" s="23">
        <v>0</v>
      </c>
      <c r="K28" s="18"/>
    </row>
    <row r="29" spans="2:11" ht="13.5" customHeight="1">
      <c r="B29" s="11"/>
      <c r="C29" s="29" t="s">
        <v>74</v>
      </c>
      <c r="D29" s="19" t="s">
        <v>28</v>
      </c>
      <c r="E29" s="23">
        <v>4602609.8591499999</v>
      </c>
      <c r="F29" s="28">
        <v>2035</v>
      </c>
      <c r="G29" s="20">
        <v>743088.36450999987</v>
      </c>
      <c r="H29" s="23">
        <v>0</v>
      </c>
      <c r="I29" s="23">
        <v>72960.792760000011</v>
      </c>
      <c r="J29" s="23">
        <v>0</v>
      </c>
      <c r="K29" s="18"/>
    </row>
    <row r="30" spans="2:11" ht="13.5" customHeight="1">
      <c r="B30" s="11"/>
      <c r="C30" s="29" t="s">
        <v>85</v>
      </c>
      <c r="D30" s="19" t="s">
        <v>28</v>
      </c>
      <c r="E30" s="23">
        <v>2391861.6614549998</v>
      </c>
      <c r="F30" s="28">
        <v>2036</v>
      </c>
      <c r="G30" s="20">
        <v>352657.35070999997</v>
      </c>
      <c r="H30" s="23">
        <v>0</v>
      </c>
      <c r="I30" s="23">
        <v>52460.743119999999</v>
      </c>
      <c r="J30" s="23">
        <v>0</v>
      </c>
      <c r="K30" s="18"/>
    </row>
    <row r="31" spans="2:11" ht="13.5" customHeight="1">
      <c r="B31" s="11"/>
      <c r="C31" s="29" t="s">
        <v>89</v>
      </c>
      <c r="D31" s="19" t="s">
        <v>28</v>
      </c>
      <c r="E31" s="23">
        <v>305505.51742499997</v>
      </c>
      <c r="F31" s="28">
        <v>2042</v>
      </c>
      <c r="G31" s="20">
        <v>85164.622730000003</v>
      </c>
      <c r="H31" s="23">
        <v>6782.32395</v>
      </c>
      <c r="I31" s="23">
        <v>4853.7772593999998</v>
      </c>
      <c r="J31" s="23">
        <v>601.58288060000007</v>
      </c>
      <c r="K31" s="18"/>
    </row>
    <row r="32" spans="2:11" ht="13.5" customHeight="1">
      <c r="B32" s="11"/>
      <c r="C32" s="29" t="s">
        <v>26</v>
      </c>
      <c r="D32" s="19" t="s">
        <v>28</v>
      </c>
      <c r="E32" s="23">
        <v>5493.6619453810017</v>
      </c>
      <c r="F32" s="28">
        <v>2024</v>
      </c>
      <c r="G32" s="20">
        <v>0</v>
      </c>
      <c r="H32" s="23">
        <v>6261.6713499999996</v>
      </c>
      <c r="I32" s="23">
        <v>223.09254999999999</v>
      </c>
      <c r="J32" s="23">
        <v>0</v>
      </c>
      <c r="K32" s="18"/>
    </row>
    <row r="33" spans="2:11" ht="13.5" customHeight="1">
      <c r="B33" s="11"/>
      <c r="C33" s="29" t="s">
        <v>84</v>
      </c>
      <c r="D33" s="19" t="s">
        <v>28</v>
      </c>
      <c r="E33" s="23">
        <v>299475.22595999995</v>
      </c>
      <c r="F33" s="28">
        <v>2036</v>
      </c>
      <c r="G33" s="20">
        <v>34180.737689999994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44</v>
      </c>
      <c r="C34" s="12"/>
      <c r="D34" s="19"/>
      <c r="E34" s="17">
        <f>SUM(E35:E39)</f>
        <v>12361579.11987</v>
      </c>
      <c r="F34" s="26"/>
      <c r="G34" s="14">
        <f>SUM(G35:G39)</f>
        <v>1027750.6946700001</v>
      </c>
      <c r="H34" s="17">
        <f>SUM(H35:H39)</f>
        <v>245849.46694000001</v>
      </c>
      <c r="I34" s="14">
        <f>SUM(I35:I39)</f>
        <v>184665.31359060001</v>
      </c>
      <c r="J34" s="14">
        <f>SUM(J35:J39)</f>
        <v>2157.8161593999998</v>
      </c>
      <c r="K34" s="18"/>
    </row>
    <row r="35" spans="2:11" ht="13.5" customHeight="1">
      <c r="B35" s="11"/>
      <c r="C35" s="12" t="s">
        <v>29</v>
      </c>
      <c r="D35" s="19" t="s">
        <v>28</v>
      </c>
      <c r="E35" s="23">
        <v>2273654.8413850004</v>
      </c>
      <c r="F35" s="28">
        <v>2038</v>
      </c>
      <c r="G35" s="20">
        <v>0</v>
      </c>
      <c r="H35" s="23">
        <v>73946.443900000013</v>
      </c>
      <c r="I35" s="20">
        <v>69577.074699999997</v>
      </c>
      <c r="J35" s="20">
        <v>0</v>
      </c>
      <c r="K35" s="18"/>
    </row>
    <row r="36" spans="2:11" ht="13.5" customHeight="1">
      <c r="B36" s="11"/>
      <c r="C36" s="29" t="s">
        <v>79</v>
      </c>
      <c r="D36" s="19" t="s">
        <v>28</v>
      </c>
      <c r="E36" s="23">
        <v>244315.64805499997</v>
      </c>
      <c r="F36" s="28">
        <v>2045</v>
      </c>
      <c r="G36" s="20">
        <v>0</v>
      </c>
      <c r="H36" s="23">
        <v>0</v>
      </c>
      <c r="I36" s="20">
        <v>0</v>
      </c>
      <c r="J36" s="20">
        <v>0</v>
      </c>
      <c r="K36" s="18"/>
    </row>
    <row r="37" spans="2:11" ht="13.5" customHeight="1">
      <c r="B37" s="11"/>
      <c r="C37" s="29" t="s">
        <v>88</v>
      </c>
      <c r="D37" s="19" t="s">
        <v>28</v>
      </c>
      <c r="E37" s="23">
        <v>2251826.7299549999</v>
      </c>
      <c r="F37" s="28">
        <v>2037</v>
      </c>
      <c r="G37" s="20">
        <v>585051.81507000001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28</v>
      </c>
      <c r="E38" s="23">
        <v>1366564.9013350001</v>
      </c>
      <c r="F38" s="28">
        <v>2050</v>
      </c>
      <c r="G38" s="20">
        <v>442698.87960000004</v>
      </c>
      <c r="H38" s="23">
        <v>0</v>
      </c>
      <c r="I38" s="20">
        <v>7854.245960600002</v>
      </c>
      <c r="J38" s="20">
        <v>2157.8161593999998</v>
      </c>
      <c r="K38" s="18"/>
    </row>
    <row r="39" spans="2:11" ht="13.5" customHeight="1">
      <c r="B39" s="11"/>
      <c r="C39" s="12" t="s">
        <v>27</v>
      </c>
      <c r="D39" s="19" t="s">
        <v>28</v>
      </c>
      <c r="E39" s="23">
        <v>6225216.99914</v>
      </c>
      <c r="F39" s="28">
        <v>2038</v>
      </c>
      <c r="G39" s="20">
        <v>0</v>
      </c>
      <c r="H39" s="23">
        <v>171903.02304</v>
      </c>
      <c r="I39" s="20">
        <v>107233.99293000001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47098217.103459999</v>
      </c>
      <c r="F40" s="26"/>
      <c r="G40" s="14">
        <f t="shared" ref="G40:J40" si="0">SUM(G41:G45)</f>
        <v>6521597.4127208935</v>
      </c>
      <c r="H40" s="17">
        <f t="shared" si="0"/>
        <v>7738164.6957700001</v>
      </c>
      <c r="I40" s="17">
        <f t="shared" si="0"/>
        <v>1288030.8928999999</v>
      </c>
      <c r="J40" s="17">
        <f t="shared" si="0"/>
        <v>34328.54062</v>
      </c>
      <c r="K40" s="18"/>
    </row>
    <row r="41" spans="2:11" ht="13.5" customHeight="1">
      <c r="B41" s="11"/>
      <c r="C41" s="12" t="s">
        <v>47</v>
      </c>
      <c r="D41" s="19" t="s">
        <v>28</v>
      </c>
      <c r="E41" s="23">
        <v>7171694.4481699998</v>
      </c>
      <c r="F41" s="28">
        <v>2028</v>
      </c>
      <c r="G41" s="20">
        <v>0</v>
      </c>
      <c r="H41" s="23">
        <v>570561.69576999999</v>
      </c>
      <c r="I41" s="20">
        <v>177117.41450000001</v>
      </c>
      <c r="J41" s="20">
        <v>0</v>
      </c>
      <c r="K41" s="18"/>
    </row>
    <row r="42" spans="2:11" ht="13.5" customHeight="1">
      <c r="B42" s="11"/>
      <c r="C42" s="12" t="s">
        <v>86</v>
      </c>
      <c r="D42" s="19" t="s">
        <v>28</v>
      </c>
      <c r="E42" s="23">
        <v>11380892.990110001</v>
      </c>
      <c r="F42" s="28">
        <v>2036</v>
      </c>
      <c r="G42" s="20">
        <v>3743624.7993613938</v>
      </c>
      <c r="H42" s="23">
        <v>0</v>
      </c>
      <c r="I42" s="20">
        <v>79557.597040000008</v>
      </c>
      <c r="J42" s="20">
        <v>18510.710199999998</v>
      </c>
      <c r="K42" s="18"/>
    </row>
    <row r="43" spans="2:11" ht="13.5" customHeight="1">
      <c r="B43" s="11"/>
      <c r="C43" s="12" t="s">
        <v>50</v>
      </c>
      <c r="D43" s="19" t="s">
        <v>28</v>
      </c>
      <c r="E43" s="23">
        <v>7989720</v>
      </c>
      <c r="F43" s="28">
        <v>2025</v>
      </c>
      <c r="G43" s="20">
        <v>0</v>
      </c>
      <c r="H43" s="23">
        <v>3344652</v>
      </c>
      <c r="I43" s="20">
        <v>507388.00277239195</v>
      </c>
      <c r="J43" s="20">
        <v>6727.2872676079778</v>
      </c>
      <c r="K43" s="18"/>
    </row>
    <row r="44" spans="2:11" ht="13.5" customHeight="1">
      <c r="B44" s="11"/>
      <c r="C44" s="12" t="s">
        <v>51</v>
      </c>
      <c r="D44" s="19" t="s">
        <v>28</v>
      </c>
      <c r="E44" s="23">
        <v>7986127.5</v>
      </c>
      <c r="F44" s="28">
        <v>2025</v>
      </c>
      <c r="G44" s="20">
        <v>0</v>
      </c>
      <c r="H44" s="23">
        <v>3822951</v>
      </c>
      <c r="I44" s="20">
        <v>523967.87858760793</v>
      </c>
      <c r="J44" s="20">
        <v>9090.5431523920215</v>
      </c>
      <c r="K44" s="18"/>
    </row>
    <row r="45" spans="2:11" ht="13.5" customHeight="1" thickBot="1">
      <c r="B45" s="11"/>
      <c r="C45" s="12" t="s">
        <v>71</v>
      </c>
      <c r="D45" s="30" t="s">
        <v>28</v>
      </c>
      <c r="E45" s="23">
        <v>12569782.165179998</v>
      </c>
      <c r="F45" s="28">
        <v>2036</v>
      </c>
      <c r="G45" s="31">
        <v>2777972.6133594997</v>
      </c>
      <c r="H45" s="23">
        <v>0</v>
      </c>
      <c r="I45" s="20">
        <v>0</v>
      </c>
      <c r="J45" s="20">
        <v>0</v>
      </c>
      <c r="K45" s="18"/>
    </row>
    <row r="46" spans="2:11" ht="13.5" thickBot="1">
      <c r="B46" s="83" t="s">
        <v>11</v>
      </c>
      <c r="C46" s="84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3" t="s">
        <v>40</v>
      </c>
      <c r="C47" s="84"/>
      <c r="D47" s="9"/>
      <c r="E47" s="10">
        <f>E48+E51+E54+E55+E56+E57+E58</f>
        <v>52284022.213747531</v>
      </c>
      <c r="F47" s="24"/>
      <c r="G47" s="10">
        <f t="shared" ref="G47:J47" si="1">G48+G51+G54+G55+G56+G57+G58</f>
        <v>3320620.9148502601</v>
      </c>
      <c r="H47" s="10">
        <f t="shared" si="1"/>
        <v>2700871.4409699999</v>
      </c>
      <c r="I47" s="10">
        <f t="shared" si="1"/>
        <v>327086.52555062412</v>
      </c>
      <c r="J47" s="10">
        <f t="shared" si="1"/>
        <v>6050.0420193759355</v>
      </c>
    </row>
    <row r="48" spans="2:11" ht="13.5" customHeight="1">
      <c r="B48" s="11" t="s">
        <v>38</v>
      </c>
      <c r="C48" s="32"/>
      <c r="D48" s="13"/>
      <c r="E48" s="17">
        <f>SUM(E49:E50)</f>
        <v>6123948.898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28</v>
      </c>
      <c r="E49" s="23">
        <v>2349782.4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28</v>
      </c>
      <c r="E50" s="23">
        <v>3774166.4980000001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2317966.0225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28</v>
      </c>
      <c r="E52" s="23">
        <v>160301.90049999999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28</v>
      </c>
      <c r="E53" s="23">
        <v>2157664.122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58</v>
      </c>
      <c r="C54" s="12"/>
      <c r="D54" s="19" t="s">
        <v>57</v>
      </c>
      <c r="E54" s="23">
        <v>4011840.5700107035</v>
      </c>
      <c r="F54" s="28">
        <v>2027</v>
      </c>
      <c r="G54" s="20">
        <v>0</v>
      </c>
      <c r="H54" s="23">
        <v>476731.79876999999</v>
      </c>
      <c r="I54" s="20">
        <v>27068.925090000001</v>
      </c>
      <c r="J54" s="20">
        <v>0</v>
      </c>
      <c r="K54" s="18"/>
    </row>
    <row r="55" spans="2:11" ht="13.5" customHeight="1">
      <c r="B55" s="11" t="s">
        <v>59</v>
      </c>
      <c r="C55" s="12"/>
      <c r="D55" s="19" t="s">
        <v>57</v>
      </c>
      <c r="E55" s="23">
        <v>2107552.6926207161</v>
      </c>
      <c r="F55" s="28">
        <v>2030</v>
      </c>
      <c r="G55" s="20">
        <v>0</v>
      </c>
      <c r="H55" s="23">
        <v>113422.39390000001</v>
      </c>
      <c r="I55" s="20">
        <v>9982.114880000001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57</v>
      </c>
      <c r="E56" s="23">
        <v>14155898.556205511</v>
      </c>
      <c r="F56" s="28">
        <v>2030</v>
      </c>
      <c r="G56" s="20">
        <v>1335305.6375023602</v>
      </c>
      <c r="H56" s="23">
        <v>1193250.3495</v>
      </c>
      <c r="I56" s="20">
        <v>137026.86224000002</v>
      </c>
      <c r="J56" s="20">
        <v>6002.482390000001</v>
      </c>
      <c r="K56" s="18"/>
    </row>
    <row r="57" spans="2:11" ht="13.5" customHeight="1">
      <c r="B57" s="11" t="s">
        <v>75</v>
      </c>
      <c r="C57" s="12"/>
      <c r="D57" s="19" t="s">
        <v>57</v>
      </c>
      <c r="E57" s="23">
        <v>14092086.310245994</v>
      </c>
      <c r="F57" s="28">
        <v>2031</v>
      </c>
      <c r="G57" s="20">
        <v>0</v>
      </c>
      <c r="H57" s="23">
        <v>917466.89879999997</v>
      </c>
      <c r="I57" s="20">
        <v>153008.62334062406</v>
      </c>
      <c r="J57" s="20">
        <v>47.559629375934598</v>
      </c>
      <c r="K57" s="18"/>
    </row>
    <row r="58" spans="2:11" ht="13.5" customHeight="1" thickBot="1">
      <c r="B58" s="11" t="s">
        <v>76</v>
      </c>
      <c r="C58" s="12"/>
      <c r="D58" s="30" t="s">
        <v>78</v>
      </c>
      <c r="E58" s="23">
        <v>9474729.164164599</v>
      </c>
      <c r="F58" s="28">
        <v>2042</v>
      </c>
      <c r="G58" s="31">
        <v>1985315.2773478997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3" t="s">
        <v>21</v>
      </c>
      <c r="C59" s="84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3" t="s">
        <v>45</v>
      </c>
      <c r="C60" s="84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3" t="s">
        <v>17</v>
      </c>
      <c r="C61" s="84"/>
      <c r="D61" s="9"/>
      <c r="E61" s="10">
        <f>E62+E64+E65</f>
        <v>17452414.631585002</v>
      </c>
      <c r="F61" s="24"/>
      <c r="G61" s="10">
        <f>G62+G64+G65</f>
        <v>0</v>
      </c>
      <c r="H61" s="25">
        <f>H62+H64+H65</f>
        <v>982461.8531699999</v>
      </c>
      <c r="I61" s="10">
        <f>I62+I64+I65</f>
        <v>516615.42022000003</v>
      </c>
      <c r="J61" s="10">
        <f>J62+J64+J65</f>
        <v>0</v>
      </c>
    </row>
    <row r="62" spans="2:11" ht="13.5" customHeight="1">
      <c r="B62" s="11" t="s">
        <v>43</v>
      </c>
      <c r="C62" s="12"/>
      <c r="D62" s="19"/>
      <c r="E62" s="14">
        <f>SUM(E63:E63)</f>
        <v>17452414.631585002</v>
      </c>
      <c r="F62" s="15"/>
      <c r="G62" s="14">
        <f>SUM(G63:G63)</f>
        <v>0</v>
      </c>
      <c r="H62" s="17">
        <f>SUM(H63:H63)</f>
        <v>982461.8531699999</v>
      </c>
      <c r="I62" s="14">
        <f>SUM(I63:I63)</f>
        <v>516615.42022000003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28</v>
      </c>
      <c r="E63" s="20">
        <v>17452414.631585002</v>
      </c>
      <c r="F63" s="21">
        <v>2031</v>
      </c>
      <c r="G63" s="20">
        <v>0</v>
      </c>
      <c r="H63" s="23">
        <v>982461.8531699999</v>
      </c>
      <c r="I63" s="20">
        <v>516615.42022000003</v>
      </c>
      <c r="J63" s="20">
        <v>0</v>
      </c>
      <c r="K63" s="18"/>
    </row>
    <row r="64" spans="2:11" ht="13.5" customHeight="1">
      <c r="B64" s="11" t="s">
        <v>44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3" t="s">
        <v>19</v>
      </c>
      <c r="C66" s="84"/>
      <c r="D66" s="9"/>
      <c r="E66" s="10">
        <f>E67</f>
        <v>898.62808507911711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898.62808507911711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31</v>
      </c>
      <c r="C68" s="84"/>
      <c r="D68" s="13"/>
      <c r="E68" s="10">
        <f>E69+E74</f>
        <v>437470650.66091126</v>
      </c>
      <c r="F68" s="24"/>
      <c r="G68" s="10">
        <f>SUM(G69,G74)</f>
        <v>0</v>
      </c>
      <c r="H68" s="25">
        <f>SUM(H69,H74)</f>
        <v>3815062.5</v>
      </c>
      <c r="I68" s="10">
        <f>SUM(I69,I74)</f>
        <v>8339285.433290001</v>
      </c>
      <c r="J68" s="10">
        <f>SUM(J69,J74)</f>
        <v>6751.4446900000003</v>
      </c>
    </row>
    <row r="69" spans="2:11" ht="12.75" customHeight="1">
      <c r="B69" s="11" t="s">
        <v>32</v>
      </c>
      <c r="C69" s="12"/>
      <c r="D69" s="13"/>
      <c r="E69" s="17">
        <f>E70+E73</f>
        <v>31659037.5</v>
      </c>
      <c r="F69" s="16"/>
      <c r="G69" s="33">
        <f>G70+G73</f>
        <v>0</v>
      </c>
      <c r="H69" s="17">
        <f>H70+H73</f>
        <v>3815062.5</v>
      </c>
      <c r="I69" s="14">
        <f>I70+I73</f>
        <v>1088832.3853900002</v>
      </c>
      <c r="J69" s="14">
        <f>J70+J73</f>
        <v>6131.0023000000001</v>
      </c>
      <c r="K69" s="18"/>
    </row>
    <row r="70" spans="2:11" ht="12.75" customHeight="1">
      <c r="B70" s="11" t="s">
        <v>33</v>
      </c>
      <c r="C70" s="12"/>
      <c r="D70" s="19"/>
      <c r="E70" s="17">
        <f>SUM(E71:E72)</f>
        <v>31659037.5</v>
      </c>
      <c r="F70" s="14"/>
      <c r="G70" s="17">
        <f>SUM(G71:G72)</f>
        <v>0</v>
      </c>
      <c r="H70" s="17">
        <f>SUM(H71:H72)</f>
        <v>3815062.5</v>
      </c>
      <c r="I70" s="17">
        <f>SUM(I71:I72)</f>
        <v>1088832.3853900002</v>
      </c>
      <c r="J70" s="17">
        <f>SUM(J71:J72)</f>
        <v>6131.0023000000001</v>
      </c>
      <c r="K70" s="18"/>
    </row>
    <row r="71" spans="2:11" ht="12.75" customHeight="1">
      <c r="B71" s="11"/>
      <c r="C71" s="12" t="s">
        <v>49</v>
      </c>
      <c r="D71" s="19" t="s">
        <v>28</v>
      </c>
      <c r="E71" s="23">
        <v>31434375</v>
      </c>
      <c r="F71" s="21">
        <v>2026</v>
      </c>
      <c r="G71" s="23">
        <v>0</v>
      </c>
      <c r="H71" s="23">
        <v>3815062.5</v>
      </c>
      <c r="I71" s="20">
        <v>1050287.3432000002</v>
      </c>
      <c r="J71" s="20">
        <v>6131.0023000000001</v>
      </c>
      <c r="K71" s="18"/>
    </row>
    <row r="72" spans="2:11" ht="12.75" customHeight="1">
      <c r="B72" s="11"/>
      <c r="C72" s="12" t="s">
        <v>77</v>
      </c>
      <c r="D72" s="19" t="s">
        <v>7</v>
      </c>
      <c r="E72" s="23">
        <v>224662.5</v>
      </c>
      <c r="F72" s="21">
        <v>2023</v>
      </c>
      <c r="G72" s="23">
        <v>0</v>
      </c>
      <c r="H72" s="23">
        <v>0</v>
      </c>
      <c r="I72" s="20">
        <v>38545.04219</v>
      </c>
      <c r="J72" s="20">
        <v>0</v>
      </c>
      <c r="K72" s="18"/>
    </row>
    <row r="73" spans="2:11" ht="12.75" customHeight="1">
      <c r="B73" s="11" t="s">
        <v>34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35</v>
      </c>
      <c r="C74" s="12"/>
      <c r="D74" s="19"/>
      <c r="E74" s="17">
        <f>SUM(E75:E77)</f>
        <v>405811613.16091126</v>
      </c>
      <c r="F74" s="14"/>
      <c r="G74" s="17">
        <f>SUM(G75:G77)</f>
        <v>0</v>
      </c>
      <c r="H74" s="17">
        <f>SUM(H75:H77)</f>
        <v>0</v>
      </c>
      <c r="I74" s="17">
        <f>SUM(I75:I77)</f>
        <v>7250453.0479000006</v>
      </c>
      <c r="J74" s="17">
        <f>SUM(J75:J77)</f>
        <v>620.44238999999993</v>
      </c>
      <c r="K74" s="18"/>
    </row>
    <row r="75" spans="2:11" ht="12.75" customHeight="1">
      <c r="B75" s="11"/>
      <c r="C75" s="12" t="s">
        <v>80</v>
      </c>
      <c r="D75" s="19" t="s">
        <v>28</v>
      </c>
      <c r="E75" s="23">
        <v>172937785.89491126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81</v>
      </c>
      <c r="D76" s="19" t="s">
        <v>28</v>
      </c>
      <c r="E76" s="23">
        <v>123607640.391</v>
      </c>
      <c r="F76" s="21">
        <v>2027</v>
      </c>
      <c r="G76" s="23">
        <v>0</v>
      </c>
      <c r="H76" s="23">
        <v>0</v>
      </c>
      <c r="I76" s="20">
        <v>4319185.13528</v>
      </c>
      <c r="J76" s="20">
        <v>311.17025999999998</v>
      </c>
      <c r="K76" s="18"/>
    </row>
    <row r="77" spans="2:11" ht="12.75" customHeight="1" thickBot="1">
      <c r="B77" s="11"/>
      <c r="C77" s="12" t="s">
        <v>82</v>
      </c>
      <c r="D77" s="30" t="s">
        <v>28</v>
      </c>
      <c r="E77" s="23">
        <v>109266186.875</v>
      </c>
      <c r="F77" s="34">
        <v>2029</v>
      </c>
      <c r="G77" s="35">
        <v>0</v>
      </c>
      <c r="H77" s="23">
        <v>0</v>
      </c>
      <c r="I77" s="20">
        <v>2931267.9126200001</v>
      </c>
      <c r="J77" s="20">
        <v>309.27213</v>
      </c>
      <c r="K77" s="18"/>
    </row>
    <row r="78" spans="2:11" ht="13.5" thickBot="1">
      <c r="B78" s="83" t="s">
        <v>36</v>
      </c>
      <c r="C78" s="84"/>
      <c r="D78" s="30"/>
      <c r="E78" s="36"/>
      <c r="F78" s="37"/>
      <c r="G78" s="36"/>
      <c r="H78" s="37"/>
      <c r="I78" s="36"/>
      <c r="J78" s="36"/>
    </row>
    <row r="79" spans="2:11" ht="13.5" thickBot="1">
      <c r="B79" s="83" t="s">
        <v>21</v>
      </c>
      <c r="C79" s="84"/>
      <c r="D79" s="9"/>
      <c r="E79" s="20"/>
      <c r="F79" s="22"/>
      <c r="G79" s="20"/>
      <c r="H79" s="22"/>
      <c r="I79" s="20"/>
      <c r="J79" s="20"/>
    </row>
    <row r="80" spans="2:11" ht="13.5" thickBot="1">
      <c r="B80" s="83" t="s">
        <v>39</v>
      </c>
      <c r="C80" s="84"/>
      <c r="D80" s="9" t="s">
        <v>22</v>
      </c>
      <c r="E80" s="10">
        <f>E68+E66+E61+E60+E59+E47+E46+E24+E7</f>
        <v>585357505.15470076</v>
      </c>
      <c r="F80" s="24"/>
      <c r="G80" s="10">
        <f>G68+G66+G61+G60+G59+G47+G46+G24+G7</f>
        <v>12085060.097881153</v>
      </c>
      <c r="H80" s="25">
        <f>H68+H66+H61+H60+H59+H47+H46+H24+H7</f>
        <v>18836498.405959997</v>
      </c>
      <c r="I80" s="10">
        <f>I68+I66+I61+I60+I59+I47+I46+I24+I7</f>
        <v>11019130.978110626</v>
      </c>
      <c r="J80" s="10">
        <f>J68+J66+J61+J60+J59+J47+J46+J24+J7</f>
        <v>53886.560079375937</v>
      </c>
      <c r="K80" s="38"/>
    </row>
    <row r="81" spans="2:11" ht="13.5" thickBot="1">
      <c r="B81" s="83" t="s">
        <v>23</v>
      </c>
      <c r="C81" s="84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87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48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94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95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5"/>
      <c r="F100" s="5"/>
      <c r="G100" s="5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2023-07-11T16:16:56Z</dcterms:modified>
</cp:coreProperties>
</file>