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3\Para enviar\Página Web\AGOSTO\"/>
    </mc:Choice>
  </mc:AlternateContent>
  <bookViews>
    <workbookView xWindow="0" yWindow="0" windowWidth="20490" windowHeight="7320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Pagados'!$B$1:$AV$131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Pagados'!$D$1:$D$128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127" i="4" l="1"/>
  <c r="AU127" i="4"/>
  <c r="AK127" i="4" l="1"/>
  <c r="AT127" i="4"/>
  <c r="AJ127" i="4" l="1"/>
  <c r="AS127" i="4"/>
  <c r="AI127" i="4" l="1"/>
  <c r="AR127" i="4"/>
  <c r="AH127" i="4" l="1"/>
  <c r="AQ127" i="4"/>
  <c r="AG127" i="4" l="1"/>
  <c r="AP127" i="4"/>
  <c r="AF127" i="4" l="1"/>
  <c r="AO127" i="4"/>
  <c r="AD127" i="4" l="1"/>
  <c r="AC127" i="4"/>
  <c r="AE127" i="4"/>
  <c r="AN127" i="4"/>
  <c r="AV127" i="4" l="1"/>
  <c r="AM127" i="4"/>
  <c r="AB127" i="4" l="1"/>
  <c r="AA127" i="4"/>
  <c r="Z127" i="4" l="1"/>
  <c r="Y127" i="4"/>
  <c r="W127" i="4" l="1"/>
  <c r="O60" i="4" l="1"/>
  <c r="V127" i="4" l="1"/>
  <c r="U127" i="4"/>
  <c r="X127" i="4" l="1"/>
  <c r="T127" i="4" l="1"/>
  <c r="S127" i="4"/>
  <c r="R121" i="4" l="1"/>
  <c r="R110" i="4"/>
  <c r="R97" i="4"/>
  <c r="R60" i="4"/>
  <c r="R50" i="4"/>
  <c r="R46" i="4"/>
  <c r="R25" i="4"/>
  <c r="R22" i="4"/>
  <c r="R16" i="4"/>
  <c r="R11" i="4"/>
  <c r="Q121" i="4"/>
  <c r="Q110" i="4"/>
  <c r="Q97" i="4"/>
  <c r="Q60" i="4"/>
  <c r="Q50" i="4"/>
  <c r="Q46" i="4"/>
  <c r="Q25" i="4"/>
  <c r="Q22" i="4"/>
  <c r="Q16" i="4"/>
  <c r="Q11" i="4"/>
  <c r="Q9" i="4" l="1"/>
  <c r="Q58" i="4" l="1"/>
  <c r="Q127" i="4" s="1"/>
  <c r="R58" i="4" l="1"/>
  <c r="R9" i="4"/>
  <c r="R127" i="4" l="1"/>
  <c r="O25" i="4"/>
  <c r="P11" i="4"/>
  <c r="O11" i="4"/>
  <c r="P121" i="4"/>
  <c r="O121" i="4"/>
  <c r="M121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2" i="4"/>
  <c r="F22" i="4"/>
  <c r="G22" i="4"/>
  <c r="H22" i="4"/>
  <c r="I22" i="4"/>
  <c r="J22" i="4"/>
  <c r="K22" i="4"/>
  <c r="L22" i="4"/>
  <c r="M22" i="4"/>
  <c r="N22" i="4"/>
  <c r="O22" i="4"/>
  <c r="P22" i="4"/>
  <c r="E25" i="4"/>
  <c r="F25" i="4"/>
  <c r="G25" i="4"/>
  <c r="H25" i="4"/>
  <c r="I25" i="4"/>
  <c r="J25" i="4"/>
  <c r="K25" i="4"/>
  <c r="L25" i="4"/>
  <c r="M25" i="4"/>
  <c r="N25" i="4"/>
  <c r="P25" i="4"/>
  <c r="E46" i="4"/>
  <c r="F46" i="4"/>
  <c r="G46" i="4"/>
  <c r="H46" i="4"/>
  <c r="I46" i="4"/>
  <c r="J46" i="4"/>
  <c r="K46" i="4"/>
  <c r="L46" i="4"/>
  <c r="M46" i="4"/>
  <c r="N46" i="4"/>
  <c r="O46" i="4"/>
  <c r="P46" i="4"/>
  <c r="E50" i="4"/>
  <c r="F50" i="4"/>
  <c r="G50" i="4"/>
  <c r="H50" i="4"/>
  <c r="I50" i="4"/>
  <c r="J50" i="4"/>
  <c r="K50" i="4"/>
  <c r="L50" i="4"/>
  <c r="M50" i="4"/>
  <c r="N50" i="4"/>
  <c r="O50" i="4"/>
  <c r="P50" i="4"/>
  <c r="E60" i="4"/>
  <c r="F60" i="4"/>
  <c r="G60" i="4"/>
  <c r="H60" i="4"/>
  <c r="I60" i="4"/>
  <c r="J60" i="4"/>
  <c r="K60" i="4"/>
  <c r="L60" i="4"/>
  <c r="M60" i="4"/>
  <c r="N60" i="4"/>
  <c r="P60" i="4"/>
  <c r="E97" i="4"/>
  <c r="F97" i="4"/>
  <c r="G97" i="4"/>
  <c r="H97" i="4"/>
  <c r="I97" i="4"/>
  <c r="J97" i="4"/>
  <c r="K97" i="4"/>
  <c r="L97" i="4"/>
  <c r="M97" i="4"/>
  <c r="N97" i="4"/>
  <c r="O97" i="4"/>
  <c r="P97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E121" i="4"/>
  <c r="F121" i="4"/>
  <c r="G121" i="4"/>
  <c r="H121" i="4"/>
  <c r="I121" i="4"/>
  <c r="J121" i="4"/>
  <c r="K121" i="4"/>
  <c r="L121" i="4"/>
  <c r="N121" i="4"/>
  <c r="I58" i="4" l="1"/>
  <c r="E58" i="4"/>
  <c r="O58" i="4"/>
  <c r="M58" i="4"/>
  <c r="K9" i="4"/>
  <c r="O9" i="4"/>
  <c r="G9" i="4"/>
  <c r="N9" i="4"/>
  <c r="F9" i="4"/>
  <c r="L58" i="4"/>
  <c r="J9" i="4"/>
  <c r="H58" i="4"/>
  <c r="P58" i="4"/>
  <c r="N58" i="4"/>
  <c r="J58" i="4"/>
  <c r="F58" i="4"/>
  <c r="K58" i="4"/>
  <c r="G58" i="4"/>
  <c r="P9" i="4"/>
  <c r="L9" i="4"/>
  <c r="H9" i="4"/>
  <c r="M9" i="4"/>
  <c r="I9" i="4"/>
  <c r="E9" i="4"/>
  <c r="I127" i="4" l="1"/>
  <c r="E127" i="4"/>
  <c r="M127" i="4"/>
  <c r="K127" i="4"/>
  <c r="L127" i="4"/>
  <c r="F127" i="4"/>
  <c r="N127" i="4"/>
  <c r="H127" i="4"/>
  <c r="O127" i="4"/>
  <c r="G127" i="4"/>
  <c r="J127" i="4"/>
  <c r="P127" i="4"/>
</calcChain>
</file>

<file path=xl/sharedStrings.xml><?xml version="1.0" encoding="utf-8"?>
<sst xmlns="http://schemas.openxmlformats.org/spreadsheetml/2006/main" count="152" uniqueCount="129">
  <si>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</si>
  <si>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</si>
  <si>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</si>
  <si>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</si>
  <si>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</si>
  <si>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</si>
  <si>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</si>
  <si>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</si>
  <si>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</si>
  <si>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</si>
  <si>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</si>
  <si>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</si>
  <si>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</si>
  <si>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</si>
  <si>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</si>
  <si>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</si>
  <si>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</si>
  <si>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</si>
  <si>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</si>
  <si>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</si>
  <si>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</si>
  <si>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</si>
  <si>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</si>
  <si>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</si>
  <si>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</si>
  <si>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</si>
  <si>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</si>
  <si>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</si>
  <si>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</si>
  <si>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</si>
  <si>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</si>
  <si>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</si>
  <si>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</si>
  <si>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</si>
  <si>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</si>
  <si>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</si>
  <si>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</si>
  <si>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</si>
  <si>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</si>
  <si>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</si>
  <si>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</si>
  <si>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</si>
  <si>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</si>
  <si>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</si>
  <si>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</si>
  <si>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</si>
  <si>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</si>
  <si>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</si>
  <si>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</si>
  <si>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</si>
  <si>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</si>
  <si>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</si>
  <si>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</si>
  <si>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</si>
  <si>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</si>
  <si>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</si>
  <si>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</si>
  <si>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</si>
  <si>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</si>
  <si>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</si>
  <si>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</si>
  <si>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</si>
  <si>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</si>
  <si>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</si>
  <si>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</si>
  <si>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</si>
  <si>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</si>
  <si>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</si>
  <si>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</si>
  <si>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</si>
  <si>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</si>
  <si>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</si>
  <si>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</si>
  <si>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</si>
  <si>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</si>
  <si>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</si>
  <si>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</si>
  <si>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</si>
  <si>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</si>
  <si>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</si>
  <si>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</si>
  <si>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</si>
  <si>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</si>
  <si>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</si>
  <si>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</si>
  <si>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</si>
  <si>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</si>
  <si>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</si>
  <si>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</si>
  <si>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</si>
  <si>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</si>
  <si>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FONDO KUWAITI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</si>
  <si>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</si>
  <si>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</si>
  <si>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</si>
  <si>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</si>
  <si>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</si>
  <si>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</si>
  <si>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</si>
  <si>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</si>
  <si>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</si>
  <si>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</si>
  <si>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</si>
  <si>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</si>
  <si>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</si>
  <si>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</si>
  <si>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Amortización Acumulada</t>
  </si>
  <si>
    <t>Interés Acumulado (*)</t>
  </si>
  <si>
    <t>Interés ENERO</t>
  </si>
  <si>
    <t>Amortizacón ENERO</t>
  </si>
  <si>
    <t>BIRF 8712</t>
  </si>
  <si>
    <t>BID 3806</t>
  </si>
  <si>
    <t>BIRF 8867</t>
  </si>
  <si>
    <t xml:space="preserve">Servicios de Deuda Pagados año 2010 a 2023 - Consolidado </t>
  </si>
  <si>
    <t>Amortizacón FEBRERO</t>
  </si>
  <si>
    <t>Interés FEBRERO</t>
  </si>
  <si>
    <t>Amortizacón MARZO</t>
  </si>
  <si>
    <t>Interés MARZO</t>
  </si>
  <si>
    <t>Amortizacón ABRIL</t>
  </si>
  <si>
    <t>Interés ABRIL</t>
  </si>
  <si>
    <t>Interés MAYO</t>
  </si>
  <si>
    <t>Amortizacón MAYO</t>
  </si>
  <si>
    <t>Interés JUNIO</t>
  </si>
  <si>
    <t>Amortizacón JUNIO</t>
  </si>
  <si>
    <t>Amortizacón JULIO</t>
  </si>
  <si>
    <t>Interés JULIO</t>
  </si>
  <si>
    <t>Interés AGOSTO</t>
  </si>
  <si>
    <t>Amortizacón AGOSTO</t>
  </si>
  <si>
    <t>(**) Pagado a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</si>
</sst>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4" formatCode="&quot;$&quot;#,##0\ ;\(&quot;$&quot;#,##0\)"/>
  </numFmts>
  <fonts count="35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rgb="FF0078D2"/>
      <name val="Calibri"/>
      <family val="2"/>
      <scheme val="minor"/>
    </font>
    <font>
      <sz val="11"/>
      <color rgb="FF0078D2"/>
      <name val="Calibri"/>
      <family val="2"/>
      <scheme val="minor"/>
    </font>
    <font>
      <b/>
      <sz val="10"/>
      <color rgb="FF0078D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63">
    <xf numFmtId="0" fontId="0" fillId="0" borderId="0" xfId="0"/>
    <xf numFmtId="0" fontId="26" fillId="0" borderId="0" xfId="0" applyFont="1" applyFill="1"/>
    <xf numFmtId="0" fontId="27" fillId="0" borderId="0" xfId="0" applyFont="1" applyAlignment="1">
      <alignment horizontal="left"/>
    </xf>
    <xf numFmtId="49" fontId="27" fillId="0" borderId="0" xfId="0" applyNumberFormat="1" applyFont="1" applyFill="1" applyBorder="1" applyAlignment="1">
      <alignment horizontal="left" vertical="center"/>
    </xf>
    <xf numFmtId="0" fontId="33" fillId="0" borderId="0" xfId="0" applyFont="1" applyFill="1"/>
    <xf numFmtId="0" fontId="29" fillId="0" borderId="0" xfId="0" applyFont="1"/>
    <xf numFmtId="4" fontId="27" fillId="0" borderId="0" xfId="0" applyNumberFormat="1" applyFont="1" applyFill="1"/>
    <xf numFmtId="49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8" fillId="0" borderId="11" xfId="0" applyFont="1" applyFill="1" applyBorder="1" applyAlignment="1">
      <alignment horizontal="left"/>
    </xf>
    <xf numFmtId="0" fontId="28" fillId="0" borderId="12" xfId="0" applyFont="1" applyFill="1" applyBorder="1" applyAlignment="1">
      <alignment horizontal="left"/>
    </xf>
    <xf numFmtId="0" fontId="28" fillId="0" borderId="13" xfId="0" applyFont="1" applyFill="1" applyBorder="1" applyAlignment="1">
      <alignment horizontal="left"/>
    </xf>
    <xf numFmtId="0" fontId="26" fillId="0" borderId="14" xfId="0" applyFont="1" applyFill="1" applyBorder="1" applyAlignment="1">
      <alignment wrapText="1"/>
    </xf>
    <xf numFmtId="0" fontId="33" fillId="0" borderId="14" xfId="0" applyFont="1" applyFill="1" applyBorder="1" applyAlignment="1">
      <alignment wrapText="1"/>
    </xf>
    <xf numFmtId="0" fontId="33" fillId="24" borderId="14" xfId="0" applyFont="1" applyFill="1" applyBorder="1" applyAlignment="1">
      <alignment wrapText="1"/>
    </xf>
    <xf numFmtId="0" fontId="26" fillId="0" borderId="17" xfId="0" applyFont="1" applyFill="1" applyBorder="1" applyAlignment="1">
      <alignment wrapText="1"/>
    </xf>
    <xf numFmtId="0" fontId="26" fillId="0" borderId="0" xfId="0" applyFont="1" applyFill="1" applyAlignment="1">
      <alignment wrapText="1"/>
    </xf>
    <xf numFmtId="3" fontId="26" fillId="0" borderId="0" xfId="0" applyNumberFormat="1" applyFont="1" applyFill="1" applyAlignment="1">
      <alignment wrapText="1"/>
    </xf>
    <xf numFmtId="0" fontId="28" fillId="0" borderId="15" xfId="0" applyFont="1" applyFill="1" applyBorder="1" applyAlignment="1">
      <alignment horizontal="left"/>
    </xf>
    <xf numFmtId="4" fontId="27" fillId="0" borderId="15" xfId="0" applyNumberFormat="1" applyFont="1" applyFill="1" applyBorder="1" applyAlignment="1">
      <alignment vertical="center"/>
    </xf>
    <xf numFmtId="4" fontId="27" fillId="0" borderId="0" xfId="0" applyNumberFormat="1" applyFont="1" applyFill="1" applyAlignment="1">
      <alignment vertical="center"/>
    </xf>
    <xf numFmtId="0" fontId="27" fillId="0" borderId="15" xfId="0" applyFont="1" applyFill="1" applyBorder="1" applyAlignment="1">
      <alignment horizontal="left"/>
    </xf>
    <xf numFmtId="4" fontId="27" fillId="0" borderId="18" xfId="0" applyNumberFormat="1" applyFont="1" applyFill="1" applyBorder="1" applyAlignment="1">
      <alignment vertical="center"/>
    </xf>
    <xf numFmtId="49" fontId="27" fillId="0" borderId="0" xfId="0" applyNumberFormat="1" applyFont="1" applyFill="1"/>
    <xf numFmtId="4" fontId="34" fillId="0" borderId="0" xfId="0" applyNumberFormat="1" applyFont="1" applyFill="1"/>
    <xf numFmtId="4" fontId="26" fillId="0" borderId="0" xfId="0" applyNumberFormat="1" applyFont="1" applyFill="1"/>
    <xf numFmtId="4" fontId="26" fillId="24" borderId="0" xfId="0" applyNumberFormat="1" applyFont="1" applyFill="1"/>
    <xf numFmtId="4" fontId="26" fillId="24" borderId="0" xfId="0" applyNumberFormat="1" applyFont="1" applyFill="1" applyAlignment="1">
      <alignment horizontal="right"/>
    </xf>
    <xf numFmtId="4" fontId="26" fillId="0" borderId="0" xfId="0" applyNumberFormat="1" applyFont="1" applyFill="1" applyAlignment="1">
      <alignment horizontal="right"/>
    </xf>
    <xf numFmtId="4" fontId="28" fillId="0" borderId="0" xfId="0" applyNumberFormat="1" applyFont="1" applyFill="1"/>
    <xf numFmtId="0" fontId="30" fillId="0" borderId="0" xfId="0" applyFont="1"/>
    <xf numFmtId="1" fontId="28" fillId="25" borderId="1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/>
    </xf>
    <xf numFmtId="0" fontId="30" fillId="0" borderId="16" xfId="0" applyFont="1" applyFill="1" applyBorder="1" applyAlignment="1">
      <alignment horizontal="left"/>
    </xf>
    <xf numFmtId="3" fontId="30" fillId="0" borderId="17" xfId="0" applyNumberFormat="1" applyFont="1" applyFill="1" applyBorder="1" applyAlignment="1">
      <alignment vertical="center"/>
    </xf>
    <xf numFmtId="3" fontId="30" fillId="0" borderId="17" xfId="0" applyNumberFormat="1" applyFont="1" applyFill="1" applyBorder="1" applyAlignment="1">
      <alignment wrapText="1"/>
    </xf>
    <xf numFmtId="3" fontId="30" fillId="24" borderId="17" xfId="0" applyNumberFormat="1" applyFont="1" applyFill="1" applyBorder="1" applyAlignment="1">
      <alignment wrapText="1"/>
    </xf>
    <xf numFmtId="3" fontId="31" fillId="0" borderId="17" xfId="0" applyNumberFormat="1" applyFont="1" applyFill="1" applyBorder="1" applyAlignment="1">
      <alignment wrapText="1"/>
    </xf>
    <xf numFmtId="0" fontId="31" fillId="0" borderId="17" xfId="0" applyFont="1" applyFill="1" applyBorder="1" applyAlignment="1">
      <alignment wrapText="1"/>
    </xf>
    <xf numFmtId="4" fontId="30" fillId="0" borderId="0" xfId="0" applyNumberFormat="1" applyFont="1" applyFill="1" applyBorder="1" applyAlignment="1">
      <alignment vertical="center"/>
    </xf>
    <xf numFmtId="49" fontId="30" fillId="0" borderId="16" xfId="0" applyNumberFormat="1" applyFont="1" applyFill="1" applyBorder="1" applyAlignment="1">
      <alignment vertical="center"/>
    </xf>
    <xf numFmtId="49" fontId="31" fillId="0" borderId="16" xfId="0" applyNumberFormat="1" applyFont="1" applyFill="1" applyBorder="1" applyAlignment="1">
      <alignment vertical="center"/>
    </xf>
    <xf numFmtId="3" fontId="31" fillId="0" borderId="17" xfId="0" applyNumberFormat="1" applyFont="1" applyFill="1" applyBorder="1" applyAlignment="1">
      <alignment vertical="center"/>
    </xf>
    <xf numFmtId="3" fontId="31" fillId="24" borderId="17" xfId="0" applyNumberFormat="1" applyFont="1" applyFill="1" applyBorder="1" applyAlignment="1">
      <alignment wrapText="1"/>
    </xf>
    <xf numFmtId="49" fontId="31" fillId="24" borderId="16" xfId="0" applyNumberFormat="1" applyFont="1" applyFill="1" applyBorder="1" applyAlignment="1">
      <alignment vertical="center"/>
    </xf>
    <xf numFmtId="0" fontId="31" fillId="0" borderId="16" xfId="0" applyFont="1" applyFill="1" applyBorder="1" applyAlignment="1">
      <alignment horizontal="left"/>
    </xf>
    <xf numFmtId="4" fontId="30" fillId="0" borderId="17" xfId="0" applyNumberFormat="1" applyFont="1" applyFill="1" applyBorder="1" applyAlignment="1">
      <alignment vertical="center"/>
    </xf>
    <xf numFmtId="4" fontId="30" fillId="0" borderId="19" xfId="0" applyNumberFormat="1" applyFont="1" applyFill="1" applyBorder="1" applyAlignment="1">
      <alignment vertical="center"/>
    </xf>
    <xf numFmtId="49" fontId="30" fillId="0" borderId="20" xfId="0" applyNumberFormat="1" applyFont="1" applyFill="1" applyBorder="1" applyAlignment="1">
      <alignment vertical="center"/>
    </xf>
    <xf numFmtId="3" fontId="30" fillId="0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 applyAlignment="1">
      <alignment vertical="center"/>
    </xf>
    <xf numFmtId="4" fontId="30" fillId="24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/>
    <xf numFmtId="0" fontId="30" fillId="0" borderId="17" xfId="0" applyFont="1" applyFill="1" applyBorder="1" applyAlignment="1">
      <alignment horizontal="left"/>
    </xf>
    <xf numFmtId="4" fontId="32" fillId="0" borderId="0" xfId="0" applyNumberFormat="1" applyFont="1" applyFill="1"/>
    <xf numFmtId="49" fontId="32" fillId="0" borderId="0" xfId="0" applyNumberFormat="1" applyFont="1" applyFill="1"/>
    <xf numFmtId="0" fontId="30" fillId="0" borderId="15" xfId="0" applyFont="1" applyFill="1" applyBorder="1" applyAlignment="1">
      <alignment horizontal="left"/>
    </xf>
    <xf numFmtId="3" fontId="28" fillId="25" borderId="22" xfId="0" applyNumberFormat="1" applyFont="1" applyFill="1" applyBorder="1" applyAlignment="1">
      <alignment horizontal="center"/>
    </xf>
    <xf numFmtId="3" fontId="28" fillId="25" borderId="23" xfId="0" applyNumberFormat="1" applyFont="1" applyFill="1" applyBorder="1" applyAlignment="1">
      <alignment horizontal="center"/>
    </xf>
    <xf numFmtId="3" fontId="28" fillId="25" borderId="24" xfId="0" applyNumberFormat="1" applyFont="1" applyFill="1" applyBorder="1" applyAlignment="1">
      <alignment horizontal="center"/>
    </xf>
    <xf numFmtId="3" fontId="28" fillId="25" borderId="22" xfId="0" applyNumberFormat="1" applyFont="1" applyFill="1" applyBorder="1" applyAlignment="1">
      <alignment horizontal="center" vertical="center"/>
    </xf>
    <xf numFmtId="3" fontId="28" fillId="25" borderId="24" xfId="0" applyNumberFormat="1" applyFont="1" applyFill="1" applyBorder="1" applyAlignment="1">
      <alignment horizontal="center" vertical="center"/>
    </xf>
    <xf numFmtId="3" fontId="28" fillId="25" borderId="23" xfId="0" applyNumberFormat="1" applyFont="1" applyFill="1" applyBorder="1" applyAlignment="1">
      <alignment horizontal="center" vertic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 2" xfId="51"/>
    <cellStyle name="Millares 3" xfId="52"/>
    <cellStyle name="Monetario0" xfId="53"/>
    <cellStyle name="Neutral" xfId="54" builtinId="28" customBuiltin="1"/>
    <cellStyle name="Normal" xfId="0" builtinId="0"/>
    <cellStyle name="Normal 2" xfId="55"/>
    <cellStyle name="Notas" xfId="56" builtinId="10" customBuiltin="1"/>
    <cellStyle name="Percent" xfId="57"/>
    <cellStyle name="Punto0" xfId="58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0078D2"/>
      <color rgb="FF050C97"/>
      <color rgb="FF3333CC"/>
      <color rgb="FF6030FA"/>
      <color rgb="FF0530CD"/>
      <color rgb="FFCCECFF"/>
      <color rgb="FF4304CE"/>
      <color rgb="FF99CC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213360</xdr:rowOff>
    </xdr:from>
    <xdr:to>
      <xdr:col>3</xdr:col>
      <xdr:colOff>1229360</xdr:colOff>
      <xdr:row>2</xdr:row>
      <xdr:rowOff>3175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28"/>
        <a:stretch/>
      </xdr:blipFill>
      <xdr:spPr bwMode="auto">
        <a:xfrm>
          <a:off x="1051560" y="213360"/>
          <a:ext cx="1130300" cy="452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1304290</xdr:colOff>
      <xdr:row>1</xdr:row>
      <xdr:rowOff>102658</xdr:rowOff>
    </xdr:from>
    <xdr:to>
      <xdr:col>3</xdr:col>
      <xdr:colOff>2938145</xdr:colOff>
      <xdr:row>1</xdr:row>
      <xdr:rowOff>401743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6790" y="338878"/>
          <a:ext cx="1633855" cy="2990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43</xdr:col>
      <xdr:colOff>121920</xdr:colOff>
      <xdr:row>0</xdr:row>
      <xdr:rowOff>160020</xdr:rowOff>
    </xdr:from>
    <xdr:to>
      <xdr:col>45</xdr:col>
      <xdr:colOff>408636</xdr:colOff>
      <xdr:row>3</xdr:row>
      <xdr:rowOff>27475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103560" y="160020"/>
          <a:ext cx="2359356" cy="499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>
    <outlinePr summaryBelow="0"/>
  </sheetPr>
  <dimension ref="B1:AW131"/>
  <sheetViews>
    <sheetView showGridLines="0" tabSelected="1" zoomScale="75" zoomScaleNormal="75" zoomScaleSheetLayoutView="100" workbookViewId="0">
      <pane xSplit="4" ySplit="8" topLeftCell="AN9" activePane="bottomRight" state="frozen"/>
      <selection activeCell="B65" sqref="B65"/>
      <selection pane="topRight" activeCell="B65" sqref="B65"/>
      <selection pane="bottomLeft" activeCell="B65" sqref="B65"/>
      <selection pane="bottomRight" activeCell="AV9" sqref="AV9"/>
    </sheetView>
  </sheetViews>
  <sheetFormatPr baseColWidth="10" defaultColWidth="10.7109375" defaultRowHeight="15" outlineLevelRow="2" x14ac:dyDescent="0.25"/>
  <cols>
    <col min="1" max="1" width="4.28515625" style="6" customWidth="1"/>
    <col min="2" max="2" width="0.85546875" style="6" customWidth="1"/>
    <col min="3" max="3" width="1.5703125" style="6" customWidth="1"/>
    <col min="4" max="4" width="54.7109375" style="23" customWidth="1"/>
    <col min="5" max="10" width="11.5703125" style="6" bestFit="1" customWidth="1"/>
    <col min="11" max="11" width="13.140625" style="6" bestFit="1" customWidth="1"/>
    <col min="12" max="12" width="11.5703125" style="6" bestFit="1" customWidth="1"/>
    <col min="13" max="14" width="12.7109375" style="6" bestFit="1" customWidth="1"/>
    <col min="15" max="16" width="12.7109375" style="24" bestFit="1" customWidth="1"/>
    <col min="17" max="23" width="13.140625" style="6" bestFit="1" customWidth="1"/>
    <col min="24" max="30" width="14.28515625" style="6" bestFit="1" customWidth="1"/>
    <col min="31" max="31" width="18.7109375" style="6" bestFit="1" customWidth="1"/>
    <col min="32" max="32" width="20.5703125" style="6" bestFit="1" customWidth="1"/>
    <col min="33" max="33" width="19.28515625" style="6" bestFit="1" customWidth="1"/>
    <col min="34" max="34" width="17.7109375" style="6" bestFit="1" customWidth="1"/>
    <col min="35" max="38" width="16.42578125" style="6" customWidth="1"/>
    <col min="39" max="39" width="20.7109375" style="6" bestFit="1" customWidth="1"/>
    <col min="40" max="40" width="15.7109375" style="6" bestFit="1" customWidth="1"/>
    <col min="41" max="41" width="15.5703125" style="6" bestFit="1" customWidth="1"/>
    <col min="42" max="43" width="14.28515625" style="6" bestFit="1" customWidth="1"/>
    <col min="44" max="45" width="15.140625" style="6" bestFit="1" customWidth="1"/>
    <col min="46" max="47" width="15.140625" style="6" customWidth="1"/>
    <col min="48" max="48" width="22.28515625" style="6" customWidth="1"/>
    <col min="49" max="49" width="11.7109375" style="6" bestFit="1" customWidth="1"/>
    <col min="50" max="16384" width="10.7109375" style="6"/>
  </cols>
  <sheetData>
    <row r="1" spans="2:49" s="1" customFormat="1" ht="10.15" customHeight="1" x14ac:dyDescent="0.25">
      <c r="B1" s="3"/>
      <c r="D1" s="2"/>
      <c r="O1" s="4"/>
      <c r="P1" s="4"/>
    </row>
    <row r="2" spans="2:49" s="1" customFormat="1" ht="35.450000000000003" customHeight="1" x14ac:dyDescent="0.25">
      <c r="B2" s="3"/>
      <c r="D2" s="2"/>
      <c r="O2" s="4"/>
      <c r="P2" s="4"/>
    </row>
    <row r="3" spans="2:49" s="1" customFormat="1" ht="1.9" customHeight="1" x14ac:dyDescent="0.25">
      <c r="B3" s="3"/>
      <c r="D3" s="2"/>
      <c r="O3" s="4"/>
      <c r="P3" s="4"/>
    </row>
    <row r="4" spans="2:49" s="1" customFormat="1" ht="18.75" customHeight="1" x14ac:dyDescent="0.25">
      <c r="B4" s="3"/>
      <c r="D4" s="30" t="s">
        <v>113</v>
      </c>
      <c r="O4" s="4"/>
      <c r="P4" s="4"/>
    </row>
    <row r="5" spans="2:49" s="1" customFormat="1" ht="5.45" customHeight="1" thickBot="1" x14ac:dyDescent="0.3">
      <c r="B5" s="3"/>
      <c r="D5" s="5"/>
      <c r="O5" s="4"/>
      <c r="P5" s="4"/>
    </row>
    <row r="6" spans="2:49" ht="13.5" customHeight="1" thickBot="1" x14ac:dyDescent="0.3">
      <c r="D6" s="7"/>
      <c r="E6" s="57">
        <v>2010</v>
      </c>
      <c r="F6" s="58"/>
      <c r="G6" s="57">
        <v>2011</v>
      </c>
      <c r="H6" s="58"/>
      <c r="I6" s="57">
        <v>2012</v>
      </c>
      <c r="J6" s="58"/>
      <c r="K6" s="57">
        <v>2013</v>
      </c>
      <c r="L6" s="58"/>
      <c r="M6" s="57">
        <v>2014</v>
      </c>
      <c r="N6" s="58"/>
      <c r="O6" s="57">
        <v>2015</v>
      </c>
      <c r="P6" s="58"/>
      <c r="Q6" s="57">
        <v>2016</v>
      </c>
      <c r="R6" s="58"/>
      <c r="S6" s="57">
        <v>2017</v>
      </c>
      <c r="T6" s="58"/>
      <c r="U6" s="57">
        <v>2018</v>
      </c>
      <c r="V6" s="58"/>
      <c r="W6" s="57">
        <v>2019</v>
      </c>
      <c r="X6" s="59"/>
      <c r="Y6" s="57">
        <v>2020</v>
      </c>
      <c r="Z6" s="58"/>
      <c r="AA6" s="57">
        <v>2021</v>
      </c>
      <c r="AB6" s="58"/>
      <c r="AC6" s="57">
        <v>2022</v>
      </c>
      <c r="AD6" s="58"/>
      <c r="AE6" s="57">
        <v>2023</v>
      </c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8"/>
    </row>
    <row r="7" spans="2:49" s="8" customFormat="1" ht="15.75" thickBot="1" x14ac:dyDescent="0.25">
      <c r="B7" s="60" t="s">
        <v>18</v>
      </c>
      <c r="C7" s="61"/>
      <c r="D7" s="62"/>
      <c r="E7" s="31" t="s">
        <v>19</v>
      </c>
      <c r="F7" s="31" t="s">
        <v>20</v>
      </c>
      <c r="G7" s="31" t="s">
        <v>19</v>
      </c>
      <c r="H7" s="31" t="s">
        <v>20</v>
      </c>
      <c r="I7" s="31" t="s">
        <v>19</v>
      </c>
      <c r="J7" s="31" t="s">
        <v>55</v>
      </c>
      <c r="K7" s="31" t="s">
        <v>19</v>
      </c>
      <c r="L7" s="31" t="s">
        <v>55</v>
      </c>
      <c r="M7" s="31" t="s">
        <v>19</v>
      </c>
      <c r="N7" s="31" t="s">
        <v>55</v>
      </c>
      <c r="O7" s="31" t="s">
        <v>19</v>
      </c>
      <c r="P7" s="31" t="s">
        <v>55</v>
      </c>
      <c r="Q7" s="31" t="s">
        <v>19</v>
      </c>
      <c r="R7" s="31" t="s">
        <v>55</v>
      </c>
      <c r="S7" s="31" t="s">
        <v>19</v>
      </c>
      <c r="T7" s="31" t="s">
        <v>55</v>
      </c>
      <c r="U7" s="31" t="s">
        <v>19</v>
      </c>
      <c r="V7" s="31" t="s">
        <v>55</v>
      </c>
      <c r="W7" s="31" t="s">
        <v>19</v>
      </c>
      <c r="X7" s="31" t="s">
        <v>55</v>
      </c>
      <c r="Y7" s="31" t="s">
        <v>19</v>
      </c>
      <c r="Z7" s="31" t="s">
        <v>55</v>
      </c>
      <c r="AA7" s="31" t="s">
        <v>19</v>
      </c>
      <c r="AB7" s="31" t="s">
        <v>55</v>
      </c>
      <c r="AC7" s="31" t="s">
        <v>19</v>
      </c>
      <c r="AD7" s="31" t="s">
        <v>55</v>
      </c>
      <c r="AE7" s="31" t="s">
        <v>109</v>
      </c>
      <c r="AF7" s="31" t="s">
        <v>114</v>
      </c>
      <c r="AG7" s="31" t="s">
        <v>116</v>
      </c>
      <c r="AH7" s="31" t="s">
        <v>118</v>
      </c>
      <c r="AI7" s="31" t="s">
        <v>121</v>
      </c>
      <c r="AJ7" s="31" t="s">
        <v>123</v>
      </c>
      <c r="AK7" s="31" t="s">
        <v>124</v>
      </c>
      <c r="AL7" s="31" t="s">
        <v>127</v>
      </c>
      <c r="AM7" s="31" t="s">
        <v>106</v>
      </c>
      <c r="AN7" s="31" t="s">
        <v>108</v>
      </c>
      <c r="AO7" s="31" t="s">
        <v>115</v>
      </c>
      <c r="AP7" s="31" t="s">
        <v>117</v>
      </c>
      <c r="AQ7" s="31" t="s">
        <v>119</v>
      </c>
      <c r="AR7" s="31" t="s">
        <v>120</v>
      </c>
      <c r="AS7" s="31" t="s">
        <v>122</v>
      </c>
      <c r="AT7" s="31" t="s">
        <v>125</v>
      </c>
      <c r="AU7" s="31" t="s">
        <v>126</v>
      </c>
      <c r="AV7" s="31" t="s">
        <v>107</v>
      </c>
    </row>
    <row r="8" spans="2:49" s="16" customFormat="1" ht="6.75" customHeight="1" x14ac:dyDescent="0.25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3"/>
      <c r="S8" s="14"/>
      <c r="T8" s="14"/>
      <c r="U8" s="14"/>
      <c r="V8" s="14"/>
      <c r="W8" s="14"/>
      <c r="X8" s="14"/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</row>
    <row r="9" spans="2:49" s="16" customFormat="1" ht="12" customHeight="1" x14ac:dyDescent="0.25">
      <c r="B9" s="56" t="s">
        <v>21</v>
      </c>
      <c r="C9" s="32"/>
      <c r="D9" s="33"/>
      <c r="E9" s="34">
        <f t="shared" ref="E9:R9" si="0">+E11+E16+E22+E25+E46+E50+E53</f>
        <v>612527347.60899997</v>
      </c>
      <c r="F9" s="35">
        <f t="shared" si="0"/>
        <v>106987794.31987123</v>
      </c>
      <c r="G9" s="34">
        <f t="shared" si="0"/>
        <v>44917183.941201597</v>
      </c>
      <c r="H9" s="35">
        <f t="shared" si="0"/>
        <v>14177324.282624183</v>
      </c>
      <c r="I9" s="34">
        <f t="shared" si="0"/>
        <v>91624909.452249616</v>
      </c>
      <c r="J9" s="35">
        <f t="shared" si="0"/>
        <v>16037050.249441661</v>
      </c>
      <c r="K9" s="35">
        <f t="shared" si="0"/>
        <v>63519986.423313007</v>
      </c>
      <c r="L9" s="35">
        <f t="shared" si="0"/>
        <v>11320977.970009211</v>
      </c>
      <c r="M9" s="35">
        <f t="shared" si="0"/>
        <v>389338575.73940551</v>
      </c>
      <c r="N9" s="35">
        <f t="shared" si="0"/>
        <v>332881566.34488064</v>
      </c>
      <c r="O9" s="35">
        <f t="shared" si="0"/>
        <v>365542510.94115126</v>
      </c>
      <c r="P9" s="35">
        <f t="shared" si="0"/>
        <v>326143188.33297145</v>
      </c>
      <c r="Q9" s="35">
        <f t="shared" si="0"/>
        <v>319150624.32795984</v>
      </c>
      <c r="R9" s="35">
        <f t="shared" si="0"/>
        <v>361090509.59022909</v>
      </c>
      <c r="S9" s="36">
        <v>141344273.5572646</v>
      </c>
      <c r="T9" s="36">
        <v>75916511.340916947</v>
      </c>
      <c r="U9" s="36">
        <v>310425067.48120964</v>
      </c>
      <c r="V9" s="36">
        <v>637897053.35810959</v>
      </c>
      <c r="W9" s="36">
        <v>1066543578.9628488</v>
      </c>
      <c r="X9" s="36">
        <v>1573283158.18624</v>
      </c>
      <c r="Y9" s="36">
        <v>2011098975.3685329</v>
      </c>
      <c r="Z9" s="36">
        <v>1754949876.5817852</v>
      </c>
      <c r="AA9" s="36">
        <v>4670501624.0165157</v>
      </c>
      <c r="AB9" s="36">
        <v>1587140522.1820722</v>
      </c>
      <c r="AC9" s="36">
        <v>6255393186.920001</v>
      </c>
      <c r="AD9" s="36">
        <v>829665992.53000009</v>
      </c>
      <c r="AE9" s="36">
        <v>587976394.19999993</v>
      </c>
      <c r="AF9" s="36">
        <v>614003735.52999997</v>
      </c>
      <c r="AG9" s="36">
        <v>648193152.13999999</v>
      </c>
      <c r="AH9" s="36">
        <v>683938506.1099999</v>
      </c>
      <c r="AI9" s="36">
        <v>736038367.65999997</v>
      </c>
      <c r="AJ9" s="36">
        <v>1008137528.88</v>
      </c>
      <c r="AK9" s="36">
        <v>832035077.5999999</v>
      </c>
      <c r="AL9" s="36">
        <v>876941529.63999999</v>
      </c>
      <c r="AM9" s="36">
        <v>5987264291.7600002</v>
      </c>
      <c r="AN9" s="36">
        <v>43515686.859999999</v>
      </c>
      <c r="AO9" s="36">
        <v>46517690.740000002</v>
      </c>
      <c r="AP9" s="36">
        <v>81436942.520000011</v>
      </c>
      <c r="AQ9" s="36">
        <v>47045634.779999994</v>
      </c>
      <c r="AR9" s="36">
        <v>44202609.850000001</v>
      </c>
      <c r="AS9" s="36">
        <v>96501048.969999999</v>
      </c>
      <c r="AT9" s="36">
        <v>45005883.670000002</v>
      </c>
      <c r="AU9" s="36">
        <v>37617543.980000004</v>
      </c>
      <c r="AV9" s="36">
        <v>441843041.37</v>
      </c>
      <c r="AW9" s="17"/>
    </row>
    <row r="10" spans="2:49" s="16" customFormat="1" ht="6.75" customHeight="1" outlineLevel="1" x14ac:dyDescent="0.25">
      <c r="B10" s="18"/>
      <c r="C10" s="32"/>
      <c r="D10" s="33"/>
      <c r="E10" s="37"/>
      <c r="F10" s="37"/>
      <c r="G10" s="37"/>
      <c r="H10" s="37"/>
      <c r="I10" s="37"/>
      <c r="J10" s="37"/>
      <c r="K10" s="38"/>
      <c r="L10" s="38"/>
      <c r="M10" s="38"/>
      <c r="N10" s="38"/>
      <c r="O10" s="35"/>
      <c r="P10" s="35"/>
      <c r="Q10" s="35"/>
      <c r="R10" s="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17"/>
    </row>
    <row r="11" spans="2:49" s="20" customFormat="1" ht="12" customHeight="1" outlineLevel="1" x14ac:dyDescent="0.25">
      <c r="B11" s="19"/>
      <c r="C11" s="39" t="s">
        <v>22</v>
      </c>
      <c r="D11" s="40"/>
      <c r="E11" s="34">
        <f>SUM(E12:E15)</f>
        <v>6231056.54</v>
      </c>
      <c r="F11" s="34">
        <f>SUM(F12:F13)</f>
        <v>5842286.7999999998</v>
      </c>
      <c r="G11" s="34">
        <f>SUM(G12:G15)</f>
        <v>6897379.6199515862</v>
      </c>
      <c r="H11" s="34">
        <f>SUM(H12:H13)</f>
        <v>5942726.1637677411</v>
      </c>
      <c r="I11" s="34">
        <f>SUM(I12:I15)</f>
        <v>8106213.1912896242</v>
      </c>
      <c r="J11" s="34">
        <f t="shared" ref="J11:P11" si="1">SUM(J12:J14)</f>
        <v>6294648.5252574505</v>
      </c>
      <c r="K11" s="34">
        <f t="shared" si="1"/>
        <v>9312677.1873963438</v>
      </c>
      <c r="L11" s="34">
        <f t="shared" si="1"/>
        <v>5907566.5933492128</v>
      </c>
      <c r="M11" s="34">
        <f t="shared" si="1"/>
        <v>12298858.67</v>
      </c>
      <c r="N11" s="34">
        <f t="shared" si="1"/>
        <v>7229654.1534111574</v>
      </c>
      <c r="O11" s="35">
        <f t="shared" si="1"/>
        <v>15682445.815277219</v>
      </c>
      <c r="P11" s="35">
        <f t="shared" si="1"/>
        <v>4573716.3136977637</v>
      </c>
      <c r="Q11" s="35">
        <f>SUM(Q12:Q14)</f>
        <v>19282345.039148867</v>
      </c>
      <c r="R11" s="35">
        <f>SUM(R12:R14)</f>
        <v>3892368.6385307778</v>
      </c>
      <c r="S11" s="36">
        <v>19441914.977264605</v>
      </c>
      <c r="T11" s="36">
        <v>771532.37645965733</v>
      </c>
      <c r="U11" s="36">
        <v>2477189.4978431496</v>
      </c>
      <c r="V11" s="36">
        <v>9521.3337191656119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36">
        <v>0</v>
      </c>
      <c r="AV11" s="36">
        <v>0</v>
      </c>
      <c r="AW11" s="17"/>
    </row>
    <row r="12" spans="2:49" s="20" customFormat="1" ht="12" customHeight="1" outlineLevel="2" x14ac:dyDescent="0.25">
      <c r="B12" s="19"/>
      <c r="C12" s="39"/>
      <c r="D12" s="41" t="s">
        <v>74</v>
      </c>
      <c r="E12" s="42">
        <v>2340187.96</v>
      </c>
      <c r="F12" s="42">
        <v>512709.63</v>
      </c>
      <c r="G12" s="42">
        <v>2719141.873323082</v>
      </c>
      <c r="H12" s="42">
        <v>505871.00802792667</v>
      </c>
      <c r="I12" s="42">
        <v>2986523.1511388938</v>
      </c>
      <c r="J12" s="42">
        <v>497321.26550649072</v>
      </c>
      <c r="K12" s="42">
        <v>3303092.6999900416</v>
      </c>
      <c r="L12" s="42">
        <v>483908.54388427502</v>
      </c>
      <c r="M12" s="42">
        <v>6048160.1699999999</v>
      </c>
      <c r="N12" s="42">
        <v>482358.93836470629</v>
      </c>
      <c r="O12" s="37">
        <v>7524669.1418904355</v>
      </c>
      <c r="P12" s="37">
        <v>417630.82643747237</v>
      </c>
      <c r="Q12" s="37">
        <v>9638226.7068515252</v>
      </c>
      <c r="R12" s="37">
        <v>340563.81810327549</v>
      </c>
      <c r="S12" s="43">
        <v>12196531.896477535</v>
      </c>
      <c r="T12" s="43">
        <v>186363.5353018915</v>
      </c>
      <c r="U12" s="43">
        <v>2477189.4978431496</v>
      </c>
      <c r="V12" s="43">
        <v>9521.3337191656119</v>
      </c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17"/>
    </row>
    <row r="13" spans="2:49" s="20" customFormat="1" ht="12" customHeight="1" outlineLevel="2" x14ac:dyDescent="0.25">
      <c r="B13" s="19"/>
      <c r="C13" s="39"/>
      <c r="D13" s="41" t="s">
        <v>23</v>
      </c>
      <c r="E13" s="42">
        <v>3890868.58</v>
      </c>
      <c r="F13" s="42">
        <v>5329577.17</v>
      </c>
      <c r="G13" s="42">
        <v>4178237.7466285042</v>
      </c>
      <c r="H13" s="42">
        <v>5436855.155739814</v>
      </c>
      <c r="I13" s="42">
        <v>4671541.6901507312</v>
      </c>
      <c r="J13" s="42">
        <v>5138707.7013469534</v>
      </c>
      <c r="K13" s="42">
        <v>5338124.03</v>
      </c>
      <c r="L13" s="42">
        <v>4543769.6570552262</v>
      </c>
      <c r="M13" s="42">
        <v>5476083.2599999998</v>
      </c>
      <c r="N13" s="42">
        <v>5820683.8986516213</v>
      </c>
      <c r="O13" s="37">
        <v>7118990.3544647601</v>
      </c>
      <c r="P13" s="37">
        <v>3530024.35781834</v>
      </c>
      <c r="Q13" s="37">
        <v>8300779.6313598733</v>
      </c>
      <c r="R13" s="37">
        <v>3157832.5113739823</v>
      </c>
      <c r="S13" s="43">
        <v>6835759.1894791229</v>
      </c>
      <c r="T13" s="43">
        <v>567730.22582980583</v>
      </c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17"/>
    </row>
    <row r="14" spans="2:49" s="20" customFormat="1" ht="12" customHeight="1" outlineLevel="2" x14ac:dyDescent="0.25">
      <c r="B14" s="19"/>
      <c r="C14" s="39"/>
      <c r="D14" s="41" t="s">
        <v>57</v>
      </c>
      <c r="E14" s="42"/>
      <c r="F14" s="42"/>
      <c r="G14" s="42"/>
      <c r="H14" s="42"/>
      <c r="I14" s="42">
        <v>448148.35</v>
      </c>
      <c r="J14" s="42">
        <v>658619.55840400595</v>
      </c>
      <c r="K14" s="42">
        <v>671460.45740630059</v>
      </c>
      <c r="L14" s="42">
        <v>879888.39240971231</v>
      </c>
      <c r="M14" s="42">
        <v>774615.24</v>
      </c>
      <c r="N14" s="42">
        <v>926611.31639482977</v>
      </c>
      <c r="O14" s="37">
        <v>1038786.3189220234</v>
      </c>
      <c r="P14" s="37">
        <v>626061.12944195105</v>
      </c>
      <c r="Q14" s="37">
        <v>1343338.7009374667</v>
      </c>
      <c r="R14" s="37">
        <v>393972.30905351951</v>
      </c>
      <c r="S14" s="43">
        <v>409623.89130794769</v>
      </c>
      <c r="T14" s="43">
        <v>17438.615327959989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17"/>
    </row>
    <row r="15" spans="2:49" s="16" customFormat="1" ht="6.75" customHeight="1" outlineLevel="1" x14ac:dyDescent="0.25">
      <c r="B15" s="21"/>
      <c r="C15" s="32"/>
      <c r="D15" s="33"/>
      <c r="E15" s="37"/>
      <c r="F15" s="37"/>
      <c r="G15" s="37"/>
      <c r="H15" s="37"/>
      <c r="I15" s="37"/>
      <c r="J15" s="37"/>
      <c r="K15" s="38"/>
      <c r="L15" s="38"/>
      <c r="M15" s="38"/>
      <c r="N15" s="38"/>
      <c r="O15" s="35"/>
      <c r="P15" s="35"/>
      <c r="Q15" s="35"/>
      <c r="R15" s="3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17"/>
    </row>
    <row r="16" spans="2:49" s="20" customFormat="1" ht="12" customHeight="1" outlineLevel="1" x14ac:dyDescent="0.25">
      <c r="B16" s="19"/>
      <c r="C16" s="39" t="s">
        <v>24</v>
      </c>
      <c r="D16" s="40"/>
      <c r="E16" s="34">
        <f t="shared" ref="E16:R16" si="2">SUM(E17:E20)</f>
        <v>3198829.93</v>
      </c>
      <c r="F16" s="34">
        <f t="shared" si="2"/>
        <v>11128986.259871231</v>
      </c>
      <c r="G16" s="34">
        <f t="shared" si="2"/>
        <v>2279883.2112500002</v>
      </c>
      <c r="H16" s="34">
        <f t="shared" si="2"/>
        <v>345836.43274999992</v>
      </c>
      <c r="I16" s="34">
        <f t="shared" si="2"/>
        <v>644598.16096000001</v>
      </c>
      <c r="J16" s="34">
        <f t="shared" si="2"/>
        <v>218924.1605</v>
      </c>
      <c r="K16" s="34">
        <f t="shared" si="2"/>
        <v>654893.88</v>
      </c>
      <c r="L16" s="34">
        <f t="shared" si="2"/>
        <v>193070.33666</v>
      </c>
      <c r="M16" s="34">
        <f t="shared" si="2"/>
        <v>946509.63</v>
      </c>
      <c r="N16" s="34">
        <f t="shared" si="2"/>
        <v>171724.43177999998</v>
      </c>
      <c r="O16" s="35">
        <f t="shared" si="2"/>
        <v>688785.68</v>
      </c>
      <c r="P16" s="35">
        <f t="shared" si="2"/>
        <v>62476.994019999998</v>
      </c>
      <c r="Q16" s="35">
        <f t="shared" si="2"/>
        <v>130505.67000000001</v>
      </c>
      <c r="R16" s="35">
        <f t="shared" si="2"/>
        <v>11869.7857</v>
      </c>
      <c r="S16" s="36">
        <v>14188759.120000001</v>
      </c>
      <c r="T16" s="36">
        <v>8143446.8887363952</v>
      </c>
      <c r="U16" s="36">
        <v>28100297.450000003</v>
      </c>
      <c r="V16" s="36">
        <v>14324443.794390405</v>
      </c>
      <c r="W16" s="36">
        <v>48226553.095759995</v>
      </c>
      <c r="X16" s="36">
        <v>19771996.656239998</v>
      </c>
      <c r="Y16" s="36">
        <v>73892378.510215655</v>
      </c>
      <c r="Z16" s="36">
        <v>24106088.020795103</v>
      </c>
      <c r="AA16" s="36">
        <v>100687674.2576087</v>
      </c>
      <c r="AB16" s="36">
        <v>26861824.762071945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  <c r="AW16" s="17"/>
    </row>
    <row r="17" spans="2:49" s="20" customFormat="1" ht="12" customHeight="1" outlineLevel="2" x14ac:dyDescent="0.25">
      <c r="B17" s="19"/>
      <c r="C17" s="39"/>
      <c r="D17" s="41" t="s">
        <v>7</v>
      </c>
      <c r="E17" s="42">
        <v>286508.61</v>
      </c>
      <c r="F17" s="42">
        <v>10838184.939871231</v>
      </c>
      <c r="G17" s="42">
        <v>379725.85125000001</v>
      </c>
      <c r="H17" s="42">
        <v>252879.67274999997</v>
      </c>
      <c r="I17" s="42">
        <v>476263.28096</v>
      </c>
      <c r="J17" s="42">
        <v>222981.6005</v>
      </c>
      <c r="K17" s="42">
        <v>654893.88</v>
      </c>
      <c r="L17" s="42">
        <v>193070.33666</v>
      </c>
      <c r="M17" s="42">
        <v>946509.63</v>
      </c>
      <c r="N17" s="42">
        <v>171724.43177999998</v>
      </c>
      <c r="O17" s="37">
        <v>688785.68</v>
      </c>
      <c r="P17" s="37">
        <v>62476.994019999998</v>
      </c>
      <c r="Q17" s="37">
        <v>130505.67000000001</v>
      </c>
      <c r="R17" s="37">
        <v>11869.7857</v>
      </c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17"/>
    </row>
    <row r="18" spans="2:49" s="20" customFormat="1" ht="12" customHeight="1" outlineLevel="2" x14ac:dyDescent="0.25">
      <c r="B18" s="19"/>
      <c r="C18" s="39"/>
      <c r="D18" s="41" t="s">
        <v>17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/>
      <c r="O18" s="37">
        <v>0</v>
      </c>
      <c r="P18" s="37"/>
      <c r="Q18" s="37">
        <v>0</v>
      </c>
      <c r="R18" s="37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17"/>
    </row>
    <row r="19" spans="2:49" s="20" customFormat="1" ht="12" customHeight="1" outlineLevel="2" x14ac:dyDescent="0.25">
      <c r="B19" s="19"/>
      <c r="C19" s="39"/>
      <c r="D19" s="41" t="s">
        <v>0</v>
      </c>
      <c r="E19" s="42">
        <v>336854.74</v>
      </c>
      <c r="F19" s="42">
        <v>35756.76</v>
      </c>
      <c r="G19" s="42">
        <v>708664.77</v>
      </c>
      <c r="H19" s="42">
        <v>36558.230000000003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37">
        <v>0</v>
      </c>
      <c r="P19" s="37">
        <v>0</v>
      </c>
      <c r="Q19" s="37">
        <v>0</v>
      </c>
      <c r="R19" s="37">
        <v>0</v>
      </c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17"/>
    </row>
    <row r="20" spans="2:49" s="20" customFormat="1" ht="12" customHeight="1" outlineLevel="2" x14ac:dyDescent="0.25">
      <c r="B20" s="19"/>
      <c r="C20" s="39"/>
      <c r="D20" s="41" t="s">
        <v>25</v>
      </c>
      <c r="E20" s="42">
        <v>2575466.58</v>
      </c>
      <c r="F20" s="42">
        <v>255044.56</v>
      </c>
      <c r="G20" s="42">
        <v>1191492.5900000001</v>
      </c>
      <c r="H20" s="42">
        <v>56398.53</v>
      </c>
      <c r="I20" s="42">
        <v>168334.88</v>
      </c>
      <c r="J20" s="42">
        <v>-4057.44</v>
      </c>
      <c r="K20" s="42">
        <v>0</v>
      </c>
      <c r="L20" s="42">
        <v>0</v>
      </c>
      <c r="M20" s="42">
        <v>0</v>
      </c>
      <c r="N20" s="42">
        <v>0</v>
      </c>
      <c r="O20" s="37">
        <v>0</v>
      </c>
      <c r="P20" s="37">
        <v>0</v>
      </c>
      <c r="Q20" s="37">
        <v>0</v>
      </c>
      <c r="R20" s="37">
        <v>0</v>
      </c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17"/>
    </row>
    <row r="21" spans="2:49" s="16" customFormat="1" ht="6.75" customHeight="1" outlineLevel="1" x14ac:dyDescent="0.25">
      <c r="B21" s="21"/>
      <c r="C21" s="32"/>
      <c r="D21" s="33"/>
      <c r="E21" s="37"/>
      <c r="F21" s="37"/>
      <c r="G21" s="37"/>
      <c r="H21" s="37"/>
      <c r="I21" s="37"/>
      <c r="J21" s="37"/>
      <c r="K21" s="38"/>
      <c r="L21" s="38"/>
      <c r="M21" s="38"/>
      <c r="N21" s="38"/>
      <c r="O21" s="35"/>
      <c r="P21" s="35"/>
      <c r="Q21" s="35"/>
      <c r="R21" s="3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17"/>
    </row>
    <row r="22" spans="2:49" s="20" customFormat="1" ht="12" customHeight="1" outlineLevel="1" x14ac:dyDescent="0.25">
      <c r="B22" s="19"/>
      <c r="C22" s="39" t="s">
        <v>26</v>
      </c>
      <c r="D22" s="40"/>
      <c r="E22" s="34">
        <f t="shared" ref="E22:P22" si="3">+E23</f>
        <v>898799.14</v>
      </c>
      <c r="F22" s="34">
        <f t="shared" si="3"/>
        <v>188545.22</v>
      </c>
      <c r="G22" s="34">
        <f t="shared" si="3"/>
        <v>0</v>
      </c>
      <c r="H22" s="34">
        <f t="shared" si="3"/>
        <v>0</v>
      </c>
      <c r="I22" s="34">
        <f t="shared" si="3"/>
        <v>0</v>
      </c>
      <c r="J22" s="34">
        <f t="shared" si="3"/>
        <v>0</v>
      </c>
      <c r="K22" s="34">
        <f t="shared" si="3"/>
        <v>0</v>
      </c>
      <c r="L22" s="34">
        <f t="shared" si="3"/>
        <v>0</v>
      </c>
      <c r="M22" s="34">
        <f t="shared" si="3"/>
        <v>0</v>
      </c>
      <c r="N22" s="34">
        <f t="shared" si="3"/>
        <v>0</v>
      </c>
      <c r="O22" s="35">
        <f t="shared" si="3"/>
        <v>0</v>
      </c>
      <c r="P22" s="35">
        <f t="shared" si="3"/>
        <v>0</v>
      </c>
      <c r="Q22" s="35">
        <f>+Q23</f>
        <v>0</v>
      </c>
      <c r="R22" s="35">
        <f>+R23</f>
        <v>0</v>
      </c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17"/>
    </row>
    <row r="23" spans="2:49" s="20" customFormat="1" ht="12" customHeight="1" outlineLevel="2" x14ac:dyDescent="0.25">
      <c r="B23" s="19"/>
      <c r="C23" s="39"/>
      <c r="D23" s="40"/>
      <c r="E23" s="42">
        <v>898799.14</v>
      </c>
      <c r="F23" s="42">
        <v>188545.22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37">
        <v>0</v>
      </c>
      <c r="P23" s="37">
        <v>0</v>
      </c>
      <c r="Q23" s="37">
        <v>0</v>
      </c>
      <c r="R23" s="37"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17"/>
    </row>
    <row r="24" spans="2:49" s="16" customFormat="1" ht="6.75" customHeight="1" outlineLevel="1" x14ac:dyDescent="0.25">
      <c r="B24" s="21"/>
      <c r="C24" s="32"/>
      <c r="D24" s="33"/>
      <c r="E24" s="37"/>
      <c r="F24" s="37"/>
      <c r="G24" s="37"/>
      <c r="H24" s="37"/>
      <c r="I24" s="37"/>
      <c r="J24" s="37"/>
      <c r="K24" s="38"/>
      <c r="L24" s="38"/>
      <c r="M24" s="38"/>
      <c r="N24" s="38"/>
      <c r="O24" s="37"/>
      <c r="P24" s="37"/>
      <c r="Q24" s="37"/>
      <c r="R24" s="37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17"/>
    </row>
    <row r="25" spans="2:49" s="20" customFormat="1" ht="12" customHeight="1" outlineLevel="1" x14ac:dyDescent="0.25">
      <c r="B25" s="19"/>
      <c r="C25" s="39" t="s">
        <v>27</v>
      </c>
      <c r="D25" s="40"/>
      <c r="E25" s="34">
        <f t="shared" ref="E25:R25" si="4">SUM(E26:E41)</f>
        <v>602198661.99899995</v>
      </c>
      <c r="F25" s="34">
        <f t="shared" si="4"/>
        <v>89827976.040000007</v>
      </c>
      <c r="G25" s="34">
        <f t="shared" si="4"/>
        <v>35739921.110000007</v>
      </c>
      <c r="H25" s="34">
        <f t="shared" si="4"/>
        <v>7871363.1999999993</v>
      </c>
      <c r="I25" s="34">
        <f t="shared" si="4"/>
        <v>50014098.100000001</v>
      </c>
      <c r="J25" s="34">
        <f t="shared" si="4"/>
        <v>6922437.5800000001</v>
      </c>
      <c r="K25" s="34">
        <f t="shared" si="4"/>
        <v>53552415.355916664</v>
      </c>
      <c r="L25" s="34">
        <f t="shared" si="4"/>
        <v>5220341.04</v>
      </c>
      <c r="M25" s="34">
        <f t="shared" si="4"/>
        <v>376093207.4394055</v>
      </c>
      <c r="N25" s="34">
        <f t="shared" si="4"/>
        <v>325480187.75968951</v>
      </c>
      <c r="O25" s="35">
        <f t="shared" si="4"/>
        <v>349171279.44587404</v>
      </c>
      <c r="P25" s="35">
        <f t="shared" si="4"/>
        <v>321506995.02525371</v>
      </c>
      <c r="Q25" s="35">
        <f t="shared" si="4"/>
        <v>299737773.61881095</v>
      </c>
      <c r="R25" s="35">
        <f t="shared" si="4"/>
        <v>357186271.16599834</v>
      </c>
      <c r="S25" s="36">
        <v>107713599.45999999</v>
      </c>
      <c r="T25" s="36">
        <v>67001532.075720891</v>
      </c>
      <c r="U25" s="36">
        <v>279847580.5333665</v>
      </c>
      <c r="V25" s="36">
        <v>623563088.23000002</v>
      </c>
      <c r="W25" s="36">
        <v>1018317025.8670888</v>
      </c>
      <c r="X25" s="36">
        <v>1553511161.53</v>
      </c>
      <c r="Y25" s="36">
        <v>1937184693.3683171</v>
      </c>
      <c r="Z25" s="36">
        <v>956248830.06496298</v>
      </c>
      <c r="AA25" s="36">
        <v>4345151449.7589073</v>
      </c>
      <c r="AB25" s="36">
        <v>704957571.10000014</v>
      </c>
      <c r="AC25" s="36">
        <v>5807768186.920001</v>
      </c>
      <c r="AD25" s="36">
        <v>540180529.6400001</v>
      </c>
      <c r="AE25" s="36">
        <v>587976394.19999993</v>
      </c>
      <c r="AF25" s="36">
        <v>614003735.52999997</v>
      </c>
      <c r="AG25" s="36">
        <v>648193152.13999999</v>
      </c>
      <c r="AH25" s="36">
        <v>683938506.1099999</v>
      </c>
      <c r="AI25" s="36">
        <v>736038367.65999997</v>
      </c>
      <c r="AJ25" s="36">
        <v>784437528.88</v>
      </c>
      <c r="AK25" s="36">
        <v>832035077.5999999</v>
      </c>
      <c r="AL25" s="36">
        <v>876941529.63999999</v>
      </c>
      <c r="AM25" s="36">
        <v>5763564291.7600002</v>
      </c>
      <c r="AN25" s="36">
        <v>43515686.859999999</v>
      </c>
      <c r="AO25" s="36">
        <v>46517690.740000002</v>
      </c>
      <c r="AP25" s="36">
        <v>42891900.330000006</v>
      </c>
      <c r="AQ25" s="36">
        <v>47045634.779999994</v>
      </c>
      <c r="AR25" s="36">
        <v>44202609.850000001</v>
      </c>
      <c r="AS25" s="36">
        <v>45275587.600000001</v>
      </c>
      <c r="AT25" s="36">
        <v>45005883.670000002</v>
      </c>
      <c r="AU25" s="36">
        <v>37617543.980000004</v>
      </c>
      <c r="AV25" s="36">
        <v>352072537.81</v>
      </c>
      <c r="AW25" s="17"/>
    </row>
    <row r="26" spans="2:49" s="20" customFormat="1" ht="12" customHeight="1" outlineLevel="2" x14ac:dyDescent="0.25">
      <c r="B26" s="19"/>
      <c r="C26" s="39"/>
      <c r="D26" s="41" t="s">
        <v>28</v>
      </c>
      <c r="E26" s="42">
        <v>291443856.96000004</v>
      </c>
      <c r="F26" s="42">
        <v>36383673.07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37">
        <v>0</v>
      </c>
      <c r="P26" s="37">
        <v>0</v>
      </c>
      <c r="Q26" s="37">
        <v>0</v>
      </c>
      <c r="R26" s="37"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17"/>
    </row>
    <row r="27" spans="2:49" s="20" customFormat="1" ht="12" customHeight="1" outlineLevel="2" x14ac:dyDescent="0.25">
      <c r="B27" s="19"/>
      <c r="C27" s="39"/>
      <c r="D27" s="41" t="s">
        <v>29</v>
      </c>
      <c r="E27" s="42">
        <v>4022896.71</v>
      </c>
      <c r="F27" s="42">
        <v>502215.95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37">
        <v>0</v>
      </c>
      <c r="P27" s="37">
        <v>0</v>
      </c>
      <c r="Q27" s="37">
        <v>0</v>
      </c>
      <c r="R27" s="37"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17"/>
    </row>
    <row r="28" spans="2:49" s="20" customFormat="1" ht="12" customHeight="1" outlineLevel="2" x14ac:dyDescent="0.25">
      <c r="B28" s="19"/>
      <c r="C28" s="39"/>
      <c r="D28" s="41" t="s">
        <v>30</v>
      </c>
      <c r="E28" s="42">
        <v>27422648.219999999</v>
      </c>
      <c r="F28" s="42">
        <v>3629508.91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37">
        <v>0</v>
      </c>
      <c r="P28" s="37">
        <v>0</v>
      </c>
      <c r="Q28" s="37">
        <v>0</v>
      </c>
      <c r="R28" s="37"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17"/>
    </row>
    <row r="29" spans="2:49" s="20" customFormat="1" ht="12" customHeight="1" outlineLevel="2" x14ac:dyDescent="0.25">
      <c r="B29" s="19"/>
      <c r="C29" s="39"/>
      <c r="D29" s="41" t="s">
        <v>31</v>
      </c>
      <c r="E29" s="42">
        <v>21164232.209999997</v>
      </c>
      <c r="F29" s="42">
        <v>3458498.25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37">
        <v>0</v>
      </c>
      <c r="P29" s="37">
        <v>0</v>
      </c>
      <c r="Q29" s="37">
        <v>0</v>
      </c>
      <c r="R29" s="37">
        <v>0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17"/>
    </row>
    <row r="30" spans="2:49" s="20" customFormat="1" ht="12" customHeight="1" outlineLevel="2" x14ac:dyDescent="0.25">
      <c r="B30" s="19"/>
      <c r="C30" s="39"/>
      <c r="D30" s="41" t="s">
        <v>3</v>
      </c>
      <c r="E30" s="42">
        <v>21547188.899999999</v>
      </c>
      <c r="F30" s="42">
        <v>2484407.7000000002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37">
        <v>0</v>
      </c>
      <c r="P30" s="37">
        <v>0</v>
      </c>
      <c r="Q30" s="37">
        <v>0</v>
      </c>
      <c r="R30" s="37">
        <v>0</v>
      </c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17"/>
    </row>
    <row r="31" spans="2:49" s="20" customFormat="1" ht="12" customHeight="1" outlineLevel="2" x14ac:dyDescent="0.25">
      <c r="B31" s="19"/>
      <c r="C31" s="39"/>
      <c r="D31" s="41" t="s">
        <v>4</v>
      </c>
      <c r="E31" s="42">
        <v>24588039.650000002</v>
      </c>
      <c r="F31" s="42">
        <v>3743972.28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37">
        <v>0</v>
      </c>
      <c r="P31" s="37">
        <v>0</v>
      </c>
      <c r="Q31" s="37">
        <v>0</v>
      </c>
      <c r="R31" s="37">
        <v>0</v>
      </c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17"/>
    </row>
    <row r="32" spans="2:49" s="20" customFormat="1" ht="12" customHeight="1" outlineLevel="2" x14ac:dyDescent="0.25">
      <c r="B32" s="19"/>
      <c r="C32" s="39"/>
      <c r="D32" s="41" t="s">
        <v>5</v>
      </c>
      <c r="E32" s="42">
        <v>87763009.370000005</v>
      </c>
      <c r="F32" s="42">
        <v>1422587.82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37">
        <v>0</v>
      </c>
      <c r="P32" s="37">
        <v>0</v>
      </c>
      <c r="Q32" s="37">
        <v>0</v>
      </c>
      <c r="R32" s="37">
        <v>0</v>
      </c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17"/>
    </row>
    <row r="33" spans="2:49" s="20" customFormat="1" ht="12" customHeight="1" outlineLevel="2" x14ac:dyDescent="0.25">
      <c r="B33" s="19"/>
      <c r="C33" s="39"/>
      <c r="D33" s="41" t="s">
        <v>1</v>
      </c>
      <c r="E33" s="42">
        <v>1133916.83</v>
      </c>
      <c r="F33" s="42">
        <v>68035.009999999995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37"/>
      <c r="P33" s="37"/>
      <c r="Q33" s="37"/>
      <c r="R33" s="37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17"/>
    </row>
    <row r="34" spans="2:49" s="20" customFormat="1" ht="12" customHeight="1" outlineLevel="2" x14ac:dyDescent="0.25">
      <c r="B34" s="19"/>
      <c r="C34" s="39"/>
      <c r="D34" s="41" t="s">
        <v>32</v>
      </c>
      <c r="E34" s="42">
        <v>1269615.96</v>
      </c>
      <c r="F34" s="42">
        <v>437270.51</v>
      </c>
      <c r="G34" s="42">
        <v>1269615.96</v>
      </c>
      <c r="H34" s="42">
        <v>326179.11</v>
      </c>
      <c r="I34" s="42">
        <v>1269615.96</v>
      </c>
      <c r="J34" s="42">
        <v>215741.9</v>
      </c>
      <c r="K34" s="42">
        <v>1192032.7259166667</v>
      </c>
      <c r="L34" s="42">
        <v>104833.51</v>
      </c>
      <c r="M34" s="42">
        <v>513610.13</v>
      </c>
      <c r="N34" s="42">
        <v>21322.75</v>
      </c>
      <c r="O34" s="37">
        <v>59517.42</v>
      </c>
      <c r="P34" s="37">
        <v>2924.39</v>
      </c>
      <c r="Q34" s="37">
        <v>5310</v>
      </c>
      <c r="R34" s="37">
        <v>794.27</v>
      </c>
      <c r="S34" s="43">
        <v>6195</v>
      </c>
      <c r="T34" s="43">
        <v>0</v>
      </c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17"/>
    </row>
    <row r="35" spans="2:49" s="20" customFormat="1" ht="12" customHeight="1" outlineLevel="2" x14ac:dyDescent="0.25">
      <c r="B35" s="19"/>
      <c r="C35" s="39"/>
      <c r="D35" s="41" t="s">
        <v>78</v>
      </c>
      <c r="E35" s="42"/>
      <c r="F35" s="42"/>
      <c r="G35" s="42"/>
      <c r="H35" s="42"/>
      <c r="I35" s="42"/>
      <c r="J35" s="42"/>
      <c r="K35" s="42"/>
      <c r="L35" s="42"/>
      <c r="M35" s="42">
        <v>331444793.86940551</v>
      </c>
      <c r="N35" s="42">
        <v>320314060.05968952</v>
      </c>
      <c r="O35" s="37">
        <v>331444793.86587399</v>
      </c>
      <c r="P35" s="37">
        <v>300953430.8552537</v>
      </c>
      <c r="Q35" s="37">
        <v>276203994.87881094</v>
      </c>
      <c r="R35" s="37">
        <v>236665668.72819003</v>
      </c>
      <c r="S35" s="43">
        <v>77966219.159999996</v>
      </c>
      <c r="T35" s="43">
        <v>62350041.695720889</v>
      </c>
      <c r="U35" s="43">
        <v>155932438.31988233</v>
      </c>
      <c r="V35" s="43">
        <v>114841924.09</v>
      </c>
      <c r="W35" s="43">
        <v>155932438.31988233</v>
      </c>
      <c r="X35" s="43">
        <v>105091109.31000002</v>
      </c>
      <c r="Y35" s="43">
        <v>155932438.3197059</v>
      </c>
      <c r="Z35" s="43">
        <v>96259897.845713407</v>
      </c>
      <c r="AA35" s="43">
        <v>155932438.31994116</v>
      </c>
      <c r="AB35" s="43">
        <v>86872581.799999997</v>
      </c>
      <c r="AC35" s="43">
        <v>155932438.31999999</v>
      </c>
      <c r="AD35" s="43">
        <v>77570527.260000005</v>
      </c>
      <c r="AE35" s="43">
        <v>12994369.859999999</v>
      </c>
      <c r="AF35" s="43">
        <v>12994369.859999999</v>
      </c>
      <c r="AG35" s="43">
        <v>12994369.859999999</v>
      </c>
      <c r="AH35" s="43">
        <v>12994369.859999999</v>
      </c>
      <c r="AI35" s="43">
        <v>12994369.859999999</v>
      </c>
      <c r="AJ35" s="43">
        <v>12994369.859999999</v>
      </c>
      <c r="AK35" s="43">
        <v>12994369.859999999</v>
      </c>
      <c r="AL35" s="43">
        <v>12994369.859999999</v>
      </c>
      <c r="AM35" s="43">
        <v>103954958.88</v>
      </c>
      <c r="AN35" s="43">
        <v>6388960.7699999996</v>
      </c>
      <c r="AO35" s="43">
        <v>5530340.5300000003</v>
      </c>
      <c r="AP35" s="43">
        <v>6059877.75</v>
      </c>
      <c r="AQ35" s="43">
        <v>5413912.3099999996</v>
      </c>
      <c r="AR35" s="43">
        <v>6314594.5800000001</v>
      </c>
      <c r="AS35" s="43">
        <v>5676782.6799999997</v>
      </c>
      <c r="AT35" s="43">
        <v>5802010.6100000003</v>
      </c>
      <c r="AU35" s="43">
        <v>5737543.8300000001</v>
      </c>
      <c r="AV35" s="43">
        <v>46924023.060000002</v>
      </c>
      <c r="AW35" s="17"/>
    </row>
    <row r="36" spans="2:49" s="20" customFormat="1" ht="12" customHeight="1" outlineLevel="2" x14ac:dyDescent="0.25">
      <c r="B36" s="19"/>
      <c r="C36" s="39"/>
      <c r="D36" s="41" t="s">
        <v>80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7"/>
      <c r="P36" s="37"/>
      <c r="Q36" s="37"/>
      <c r="R36" s="37"/>
      <c r="S36" s="43">
        <v>0</v>
      </c>
      <c r="T36" s="43">
        <v>0</v>
      </c>
      <c r="U36" s="43">
        <v>98708572.563484177</v>
      </c>
      <c r="V36" s="43">
        <v>35554912.299999997</v>
      </c>
      <c r="W36" s="43">
        <v>98708572.566968367</v>
      </c>
      <c r="X36" s="43">
        <v>21460544.959999997</v>
      </c>
      <c r="Y36" s="43">
        <v>99540052.737420946</v>
      </c>
      <c r="Z36" s="43">
        <v>7625685.0092495652</v>
      </c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17"/>
    </row>
    <row r="37" spans="2:49" s="20" customFormat="1" ht="12" customHeight="1" outlineLevel="2" x14ac:dyDescent="0.25">
      <c r="B37" s="19"/>
      <c r="C37" s="39"/>
      <c r="D37" s="41" t="s">
        <v>76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7">
        <v>0</v>
      </c>
      <c r="P37" s="37">
        <v>15837842.470000016</v>
      </c>
      <c r="Q37" s="37">
        <v>0</v>
      </c>
      <c r="R37" s="37">
        <v>115818931.64780834</v>
      </c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17"/>
    </row>
    <row r="38" spans="2:49" s="20" customFormat="1" ht="12" customHeight="1" outlineLevel="2" x14ac:dyDescent="0.25">
      <c r="B38" s="19"/>
      <c r="C38" s="39"/>
      <c r="D38" s="41" t="s">
        <v>58</v>
      </c>
      <c r="E38" s="42">
        <v>34830110.869999997</v>
      </c>
      <c r="F38" s="42">
        <v>9354147.9199999999</v>
      </c>
      <c r="G38" s="42">
        <v>34470305.150000006</v>
      </c>
      <c r="H38" s="42">
        <v>7545184.0899999989</v>
      </c>
      <c r="I38" s="42">
        <v>48744482.140000001</v>
      </c>
      <c r="J38" s="42">
        <v>6706695.6799999997</v>
      </c>
      <c r="K38" s="42">
        <v>52360382.629999995</v>
      </c>
      <c r="L38" s="42">
        <v>5115507.53</v>
      </c>
      <c r="M38" s="42">
        <v>44134803.440000005</v>
      </c>
      <c r="N38" s="42">
        <v>5144804.95</v>
      </c>
      <c r="O38" s="37">
        <v>17666968.16</v>
      </c>
      <c r="P38" s="37">
        <v>4712797.3099999996</v>
      </c>
      <c r="Q38" s="37">
        <v>23528468.740000002</v>
      </c>
      <c r="R38" s="37">
        <v>4700876.5199999996</v>
      </c>
      <c r="S38" s="43">
        <v>29741185.299999993</v>
      </c>
      <c r="T38" s="43">
        <v>4651490.3800000008</v>
      </c>
      <c r="U38" s="43">
        <v>25206569.649999995</v>
      </c>
      <c r="V38" s="43">
        <v>5721010.1499999762</v>
      </c>
      <c r="W38" s="43">
        <v>102410114.48000002</v>
      </c>
      <c r="X38" s="43">
        <v>185351706.03999996</v>
      </c>
      <c r="Y38" s="43">
        <v>878193121.70999992</v>
      </c>
      <c r="Z38" s="43">
        <v>281725829.80000007</v>
      </c>
      <c r="AA38" s="43">
        <v>1016559761.5500002</v>
      </c>
      <c r="AB38" s="43">
        <v>286165598.49000007</v>
      </c>
      <c r="AC38" s="43">
        <v>1160419495.2700007</v>
      </c>
      <c r="AD38" s="43">
        <v>375974493.1400001</v>
      </c>
      <c r="AE38" s="43">
        <v>105177991.25</v>
      </c>
      <c r="AF38" s="43">
        <v>106563196.27</v>
      </c>
      <c r="AG38" s="43">
        <v>107966640.13</v>
      </c>
      <c r="AH38" s="43">
        <v>109388322.82999998</v>
      </c>
      <c r="AI38" s="43">
        <v>110828955.01000001</v>
      </c>
      <c r="AJ38" s="43">
        <v>112288536.63</v>
      </c>
      <c r="AK38" s="43">
        <v>113767304.56999999</v>
      </c>
      <c r="AL38" s="43">
        <v>115265732.55999999</v>
      </c>
      <c r="AM38" s="43">
        <v>881246679.25</v>
      </c>
      <c r="AN38" s="43">
        <v>36632466.5</v>
      </c>
      <c r="AO38" s="43">
        <v>40570118.93</v>
      </c>
      <c r="AP38" s="43">
        <v>36384236.380000003</v>
      </c>
      <c r="AQ38" s="43">
        <v>41244018.179999992</v>
      </c>
      <c r="AR38" s="43">
        <v>37151932.75</v>
      </c>
      <c r="AS38" s="43">
        <v>39219565.280000001</v>
      </c>
      <c r="AT38" s="43">
        <v>38844473.460000001</v>
      </c>
      <c r="AU38" s="43">
        <v>31562066.940000001</v>
      </c>
      <c r="AV38" s="43">
        <v>301608878.42000002</v>
      </c>
      <c r="AW38" s="17"/>
    </row>
    <row r="39" spans="2:49" s="20" customFormat="1" ht="12" customHeight="1" outlineLevel="2" x14ac:dyDescent="0.25">
      <c r="B39" s="19"/>
      <c r="C39" s="39"/>
      <c r="D39" s="41" t="s">
        <v>33</v>
      </c>
      <c r="E39" s="42">
        <v>33053801.108999997</v>
      </c>
      <c r="F39" s="42">
        <v>6386578.7400000002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/>
      <c r="N39" s="42"/>
      <c r="O39" s="35"/>
      <c r="P39" s="35"/>
      <c r="Q39" s="35"/>
      <c r="R39" s="3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17"/>
    </row>
    <row r="40" spans="2:49" s="20" customFormat="1" ht="12" customHeight="1" outlineLevel="2" x14ac:dyDescent="0.25">
      <c r="B40" s="19"/>
      <c r="C40" s="39"/>
      <c r="D40" s="41" t="s">
        <v>34</v>
      </c>
      <c r="E40" s="42">
        <v>44733973.989999995</v>
      </c>
      <c r="F40" s="42">
        <v>9923986.9900000021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35">
        <v>0</v>
      </c>
      <c r="P40" s="35">
        <v>0</v>
      </c>
      <c r="Q40" s="35">
        <v>0</v>
      </c>
      <c r="R40" s="35">
        <v>0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17"/>
    </row>
    <row r="41" spans="2:49" s="20" customFormat="1" ht="12" customHeight="1" outlineLevel="2" x14ac:dyDescent="0.25">
      <c r="B41" s="19"/>
      <c r="C41" s="39"/>
      <c r="D41" s="41" t="s">
        <v>35</v>
      </c>
      <c r="E41" s="42">
        <v>9225371.2200000007</v>
      </c>
      <c r="F41" s="42">
        <v>12033092.890000001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35">
        <v>0</v>
      </c>
      <c r="P41" s="35">
        <v>0</v>
      </c>
      <c r="Q41" s="35">
        <v>0</v>
      </c>
      <c r="R41" s="35">
        <v>0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17"/>
    </row>
    <row r="42" spans="2:49" s="20" customFormat="1" ht="12" customHeight="1" outlineLevel="2" x14ac:dyDescent="0.25">
      <c r="B42" s="19"/>
      <c r="C42" s="39"/>
      <c r="D42" s="41" t="s">
        <v>84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5"/>
      <c r="P42" s="35"/>
      <c r="Q42" s="35"/>
      <c r="R42" s="35"/>
      <c r="S42" s="36"/>
      <c r="T42" s="36"/>
      <c r="U42" s="36">
        <v>0</v>
      </c>
      <c r="V42" s="43">
        <v>467445241.69</v>
      </c>
      <c r="W42" s="36">
        <v>661265900.50023806</v>
      </c>
      <c r="X42" s="43">
        <v>1241607801.22</v>
      </c>
      <c r="Y42" s="43">
        <v>793519080.60119045</v>
      </c>
      <c r="Z42" s="43">
        <v>570637417.40999997</v>
      </c>
      <c r="AA42" s="43">
        <v>3167659249.8889656</v>
      </c>
      <c r="AB42" s="43">
        <v>331919390.81</v>
      </c>
      <c r="AC42" s="43">
        <v>4488370925.7799997</v>
      </c>
      <c r="AD42" s="43">
        <v>85780712.430000007</v>
      </c>
      <c r="AE42" s="43">
        <v>469804033.08999997</v>
      </c>
      <c r="AF42" s="43">
        <v>494446169.39999998</v>
      </c>
      <c r="AG42" s="43">
        <v>527232142.14999998</v>
      </c>
      <c r="AH42" s="43">
        <v>561555813.41999996</v>
      </c>
      <c r="AI42" s="43">
        <v>610559453</v>
      </c>
      <c r="AJ42" s="43">
        <v>659154622.38999999</v>
      </c>
      <c r="AK42" s="43">
        <v>705273403.16999996</v>
      </c>
      <c r="AL42" s="43">
        <v>748681427.22000003</v>
      </c>
      <c r="AM42" s="43">
        <v>4776707063.8400002</v>
      </c>
      <c r="AN42" s="43">
        <v>494259.59</v>
      </c>
      <c r="AO42" s="43">
        <v>417231.27999999997</v>
      </c>
      <c r="AP42" s="43">
        <v>447786.2</v>
      </c>
      <c r="AQ42" s="43">
        <v>387704.29</v>
      </c>
      <c r="AR42" s="43">
        <v>441610.13</v>
      </c>
      <c r="AS42" s="43">
        <v>379239.64</v>
      </c>
      <c r="AT42" s="43">
        <v>359399.6</v>
      </c>
      <c r="AU42" s="43">
        <v>317933.20999999996</v>
      </c>
      <c r="AV42" s="43">
        <v>3245163.94</v>
      </c>
      <c r="AW42" s="17"/>
    </row>
    <row r="43" spans="2:49" s="20" customFormat="1" ht="12" customHeight="1" outlineLevel="2" x14ac:dyDescent="0.25">
      <c r="B43" s="19"/>
      <c r="C43" s="39"/>
      <c r="D43" s="44" t="s">
        <v>85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5"/>
      <c r="P43" s="35"/>
      <c r="Q43" s="35"/>
      <c r="R43" s="35"/>
      <c r="S43" s="36"/>
      <c r="T43" s="36"/>
      <c r="U43" s="36"/>
      <c r="V43" s="43"/>
      <c r="W43" s="36">
        <v>0</v>
      </c>
      <c r="X43" s="43">
        <v>0</v>
      </c>
      <c r="Y43" s="43">
        <v>10000000</v>
      </c>
      <c r="Z43" s="43">
        <v>0</v>
      </c>
      <c r="AA43" s="43">
        <v>5000000</v>
      </c>
      <c r="AB43" s="43">
        <v>0</v>
      </c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17"/>
    </row>
    <row r="44" spans="2:49" s="20" customFormat="1" ht="12" customHeight="1" outlineLevel="2" x14ac:dyDescent="0.25">
      <c r="B44" s="19"/>
      <c r="C44" s="39"/>
      <c r="D44" s="44" t="s">
        <v>93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5"/>
      <c r="P44" s="35"/>
      <c r="Q44" s="35"/>
      <c r="R44" s="35"/>
      <c r="S44" s="36"/>
      <c r="T44" s="36"/>
      <c r="U44" s="36"/>
      <c r="V44" s="43"/>
      <c r="W44" s="36"/>
      <c r="X44" s="43"/>
      <c r="Y44" s="43"/>
      <c r="Z44" s="43"/>
      <c r="AA44" s="43"/>
      <c r="AB44" s="43"/>
      <c r="AC44" s="43">
        <v>3045327.55</v>
      </c>
      <c r="AD44" s="43">
        <v>854796.81</v>
      </c>
      <c r="AE44" s="43">
        <v>0</v>
      </c>
      <c r="AF44" s="43">
        <v>0</v>
      </c>
      <c r="AG44" s="43">
        <v>0</v>
      </c>
      <c r="AH44" s="43">
        <v>0</v>
      </c>
      <c r="AI44" s="43">
        <v>1655589.79</v>
      </c>
      <c r="AJ44" s="43">
        <v>0</v>
      </c>
      <c r="AK44" s="43">
        <v>0</v>
      </c>
      <c r="AL44" s="43">
        <v>0</v>
      </c>
      <c r="AM44" s="43">
        <v>1655589.79</v>
      </c>
      <c r="AN44" s="43">
        <v>0</v>
      </c>
      <c r="AO44" s="43">
        <v>0</v>
      </c>
      <c r="AP44" s="43">
        <v>0</v>
      </c>
      <c r="AQ44" s="43">
        <v>0</v>
      </c>
      <c r="AR44" s="43">
        <v>294472.39</v>
      </c>
      <c r="AS44" s="43">
        <v>0</v>
      </c>
      <c r="AT44" s="43">
        <v>0</v>
      </c>
      <c r="AU44" s="43">
        <v>0</v>
      </c>
      <c r="AV44" s="43">
        <v>294472.39</v>
      </c>
      <c r="AW44" s="17"/>
    </row>
    <row r="45" spans="2:49" s="20" customFormat="1" ht="12" customHeight="1" outlineLevel="1" x14ac:dyDescent="0.25">
      <c r="B45" s="21"/>
      <c r="C45" s="32"/>
      <c r="D45" s="33"/>
      <c r="E45" s="37"/>
      <c r="F45" s="37"/>
      <c r="G45" s="37"/>
      <c r="H45" s="37"/>
      <c r="I45" s="37"/>
      <c r="J45" s="37"/>
      <c r="K45" s="38"/>
      <c r="L45" s="38"/>
      <c r="M45" s="38"/>
      <c r="N45" s="38"/>
      <c r="O45" s="35"/>
      <c r="P45" s="35"/>
      <c r="Q45" s="35"/>
      <c r="R45" s="35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17"/>
    </row>
    <row r="46" spans="2:49" s="20" customFormat="1" ht="12" customHeight="1" outlineLevel="2" x14ac:dyDescent="0.25">
      <c r="B46" s="19"/>
      <c r="C46" s="39" t="s">
        <v>36</v>
      </c>
      <c r="D46" s="40"/>
      <c r="E46" s="34">
        <f>SUM(E47)</f>
        <v>0</v>
      </c>
      <c r="F46" s="34">
        <f>SUM(F47:F48)</f>
        <v>0</v>
      </c>
      <c r="G46" s="34">
        <f>SUM(G47)</f>
        <v>0</v>
      </c>
      <c r="H46" s="34">
        <f t="shared" ref="H46:N46" si="5">SUM(H47:H48)</f>
        <v>17398.486106442288</v>
      </c>
      <c r="I46" s="34">
        <f t="shared" si="5"/>
        <v>32860000</v>
      </c>
      <c r="J46" s="34">
        <f t="shared" si="5"/>
        <v>2601039.9836842106</v>
      </c>
      <c r="K46" s="34">
        <f t="shared" si="5"/>
        <v>0</v>
      </c>
      <c r="L46" s="34">
        <f t="shared" si="5"/>
        <v>0</v>
      </c>
      <c r="M46" s="34">
        <f t="shared" si="5"/>
        <v>0</v>
      </c>
      <c r="N46" s="34">
        <f t="shared" si="5"/>
        <v>0</v>
      </c>
      <c r="O46" s="35">
        <f t="shared" ref="O46:R46" si="6">SUM(O47:O48)</f>
        <v>0</v>
      </c>
      <c r="P46" s="35">
        <f t="shared" si="6"/>
        <v>0</v>
      </c>
      <c r="Q46" s="35">
        <f t="shared" si="6"/>
        <v>0</v>
      </c>
      <c r="R46" s="35">
        <f t="shared" si="6"/>
        <v>0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17"/>
    </row>
    <row r="47" spans="2:49" s="20" customFormat="1" ht="12" customHeight="1" outlineLevel="2" x14ac:dyDescent="0.25">
      <c r="B47" s="19"/>
      <c r="C47" s="39"/>
      <c r="D47" s="41" t="s">
        <v>2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35">
        <v>0</v>
      </c>
      <c r="P47" s="35">
        <v>0</v>
      </c>
      <c r="Q47" s="35">
        <v>0</v>
      </c>
      <c r="R47" s="35">
        <v>0</v>
      </c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17"/>
    </row>
    <row r="48" spans="2:49" s="20" customFormat="1" ht="12" customHeight="1" outlineLevel="2" x14ac:dyDescent="0.25">
      <c r="B48" s="19"/>
      <c r="C48" s="39"/>
      <c r="D48" s="41" t="s">
        <v>53</v>
      </c>
      <c r="E48" s="42">
        <v>0</v>
      </c>
      <c r="F48" s="42">
        <v>0</v>
      </c>
      <c r="G48" s="42">
        <v>0</v>
      </c>
      <c r="H48" s="42">
        <v>17398.486106442288</v>
      </c>
      <c r="I48" s="42">
        <v>32860000</v>
      </c>
      <c r="J48" s="42">
        <v>2601039.9836842106</v>
      </c>
      <c r="K48" s="42">
        <v>0</v>
      </c>
      <c r="L48" s="42">
        <v>0</v>
      </c>
      <c r="M48" s="42">
        <v>0</v>
      </c>
      <c r="N48" s="42">
        <v>0</v>
      </c>
      <c r="O48" s="35">
        <v>0</v>
      </c>
      <c r="P48" s="35">
        <v>0</v>
      </c>
      <c r="Q48" s="35">
        <v>0</v>
      </c>
      <c r="R48" s="35">
        <v>0</v>
      </c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17"/>
    </row>
    <row r="49" spans="2:49" s="20" customFormat="1" ht="12" customHeight="1" outlineLevel="1" x14ac:dyDescent="0.25">
      <c r="B49" s="21"/>
      <c r="C49" s="32"/>
      <c r="D49" s="33"/>
      <c r="E49" s="37"/>
      <c r="F49" s="37"/>
      <c r="G49" s="37"/>
      <c r="H49" s="37"/>
      <c r="I49" s="37"/>
      <c r="J49" s="37"/>
      <c r="K49" s="38"/>
      <c r="L49" s="38"/>
      <c r="M49" s="38"/>
      <c r="N49" s="38"/>
      <c r="O49" s="35"/>
      <c r="P49" s="35"/>
      <c r="Q49" s="35"/>
      <c r="R49" s="3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17"/>
    </row>
    <row r="50" spans="2:49" s="20" customFormat="1" ht="12" customHeight="1" outlineLevel="2" x14ac:dyDescent="0.25">
      <c r="B50" s="19"/>
      <c r="C50" s="39" t="s">
        <v>37</v>
      </c>
      <c r="D50" s="40"/>
      <c r="E50" s="34">
        <f t="shared" ref="E50:F50" si="7">SUM(E51)</f>
        <v>0</v>
      </c>
      <c r="F50" s="34">
        <f t="shared" si="7"/>
        <v>0</v>
      </c>
      <c r="G50" s="34">
        <f t="shared" ref="G50:P50" si="8">SUM(G51)</f>
        <v>0</v>
      </c>
      <c r="H50" s="34">
        <f t="shared" si="8"/>
        <v>0</v>
      </c>
      <c r="I50" s="34">
        <f t="shared" si="8"/>
        <v>0</v>
      </c>
      <c r="J50" s="34">
        <f t="shared" si="8"/>
        <v>0</v>
      </c>
      <c r="K50" s="34">
        <f t="shared" si="8"/>
        <v>0</v>
      </c>
      <c r="L50" s="34">
        <f t="shared" si="8"/>
        <v>0</v>
      </c>
      <c r="M50" s="34">
        <f t="shared" si="8"/>
        <v>0</v>
      </c>
      <c r="N50" s="34">
        <f t="shared" si="8"/>
        <v>0</v>
      </c>
      <c r="O50" s="35">
        <f t="shared" si="8"/>
        <v>0</v>
      </c>
      <c r="P50" s="35">
        <f t="shared" si="8"/>
        <v>0</v>
      </c>
      <c r="Q50" s="35">
        <f>SUM(Q51)</f>
        <v>0</v>
      </c>
      <c r="R50" s="35">
        <f>SUM(R51)</f>
        <v>0</v>
      </c>
      <c r="S50" s="36"/>
      <c r="T50" s="36"/>
      <c r="U50" s="36"/>
      <c r="V50" s="36"/>
      <c r="W50" s="36"/>
      <c r="X50" s="36"/>
      <c r="Y50" s="36">
        <v>21903.49</v>
      </c>
      <c r="Z50" s="36">
        <v>875.56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36">
        <v>0</v>
      </c>
      <c r="AT50" s="36">
        <v>0</v>
      </c>
      <c r="AU50" s="36">
        <v>0</v>
      </c>
      <c r="AV50" s="36">
        <v>0</v>
      </c>
      <c r="AW50" s="17"/>
    </row>
    <row r="51" spans="2:49" s="20" customFormat="1" ht="12" customHeight="1" outlineLevel="1" x14ac:dyDescent="0.25">
      <c r="B51" s="21"/>
      <c r="C51" s="32"/>
      <c r="D51" s="45" t="s">
        <v>38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8">
        <v>0</v>
      </c>
      <c r="L51" s="38">
        <v>0</v>
      </c>
      <c r="M51" s="38">
        <v>0</v>
      </c>
      <c r="N51" s="38">
        <v>0</v>
      </c>
      <c r="O51" s="35">
        <v>0</v>
      </c>
      <c r="P51" s="35">
        <v>0</v>
      </c>
      <c r="Q51" s="35">
        <v>0</v>
      </c>
      <c r="R51" s="35">
        <v>0</v>
      </c>
      <c r="S51" s="36"/>
      <c r="T51" s="36"/>
      <c r="U51" s="36"/>
      <c r="V51" s="36"/>
      <c r="W51" s="36"/>
      <c r="X51" s="36"/>
      <c r="Y51" s="43">
        <v>21903.49</v>
      </c>
      <c r="Z51" s="43">
        <v>875.56</v>
      </c>
      <c r="AA51" s="43">
        <v>0</v>
      </c>
      <c r="AB51" s="43">
        <v>0</v>
      </c>
      <c r="AC51" s="43">
        <v>0</v>
      </c>
      <c r="AD51" s="43">
        <v>0</v>
      </c>
      <c r="AE51" s="43">
        <v>0</v>
      </c>
      <c r="AF51" s="43">
        <v>0</v>
      </c>
      <c r="AG51" s="43">
        <v>0</v>
      </c>
      <c r="AH51" s="43">
        <v>0</v>
      </c>
      <c r="AI51" s="43">
        <v>0</v>
      </c>
      <c r="AJ51" s="43">
        <v>0</v>
      </c>
      <c r="AK51" s="43">
        <v>0</v>
      </c>
      <c r="AL51" s="43">
        <v>0</v>
      </c>
      <c r="AM51" s="43">
        <v>0</v>
      </c>
      <c r="AN51" s="43">
        <v>0</v>
      </c>
      <c r="AO51" s="43">
        <v>0</v>
      </c>
      <c r="AP51" s="43">
        <v>0</v>
      </c>
      <c r="AQ51" s="43">
        <v>0</v>
      </c>
      <c r="AR51" s="43">
        <v>0</v>
      </c>
      <c r="AS51" s="43">
        <v>0</v>
      </c>
      <c r="AT51" s="43">
        <v>0</v>
      </c>
      <c r="AU51" s="43">
        <v>0</v>
      </c>
      <c r="AV51" s="43">
        <v>0</v>
      </c>
      <c r="AW51" s="17"/>
    </row>
    <row r="52" spans="2:49" s="20" customFormat="1" ht="12" customHeight="1" outlineLevel="1" x14ac:dyDescent="0.25">
      <c r="B52" s="21"/>
      <c r="C52" s="32"/>
      <c r="D52" s="33"/>
      <c r="E52" s="37"/>
      <c r="F52" s="37"/>
      <c r="G52" s="37"/>
      <c r="H52" s="37"/>
      <c r="I52" s="37"/>
      <c r="J52" s="37"/>
      <c r="K52" s="38"/>
      <c r="L52" s="38"/>
      <c r="M52" s="38"/>
      <c r="N52" s="38"/>
      <c r="O52" s="35"/>
      <c r="P52" s="35"/>
      <c r="Q52" s="35"/>
      <c r="R52" s="3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17"/>
    </row>
    <row r="53" spans="2:49" s="20" customFormat="1" ht="12" customHeight="1" outlineLevel="2" x14ac:dyDescent="0.25">
      <c r="B53" s="19"/>
      <c r="C53" s="39" t="s">
        <v>97</v>
      </c>
      <c r="D53" s="40"/>
      <c r="E53" s="34"/>
      <c r="F53" s="34"/>
      <c r="G53" s="34"/>
      <c r="H53" s="34"/>
      <c r="I53" s="34"/>
      <c r="J53" s="34"/>
      <c r="K53" s="46"/>
      <c r="L53" s="46"/>
      <c r="M53" s="46"/>
      <c r="N53" s="46"/>
      <c r="O53" s="35"/>
      <c r="P53" s="35"/>
      <c r="Q53" s="35"/>
      <c r="R53" s="3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17"/>
    </row>
    <row r="54" spans="2:49" s="20" customFormat="1" ht="12" customHeight="1" x14ac:dyDescent="0.25">
      <c r="B54" s="19"/>
      <c r="C54" s="39"/>
      <c r="D54" s="41"/>
      <c r="E54" s="34"/>
      <c r="F54" s="34"/>
      <c r="G54" s="34"/>
      <c r="H54" s="34"/>
      <c r="I54" s="34"/>
      <c r="J54" s="34"/>
      <c r="K54" s="46"/>
      <c r="L54" s="46"/>
      <c r="M54" s="46"/>
      <c r="N54" s="46"/>
      <c r="O54" s="35"/>
      <c r="P54" s="35"/>
      <c r="Q54" s="35"/>
      <c r="R54" s="3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17"/>
    </row>
    <row r="55" spans="2:49" s="20" customFormat="1" ht="12" customHeight="1" x14ac:dyDescent="0.25">
      <c r="B55" s="19"/>
      <c r="C55" s="39" t="s">
        <v>98</v>
      </c>
      <c r="D55" s="41"/>
      <c r="E55" s="34"/>
      <c r="F55" s="34"/>
      <c r="G55" s="34"/>
      <c r="H55" s="34"/>
      <c r="I55" s="34"/>
      <c r="J55" s="34"/>
      <c r="K55" s="46"/>
      <c r="L55" s="46"/>
      <c r="M55" s="46"/>
      <c r="N55" s="46"/>
      <c r="O55" s="35"/>
      <c r="P55" s="35"/>
      <c r="Q55" s="35"/>
      <c r="R55" s="35"/>
      <c r="S55" s="36"/>
      <c r="T55" s="36"/>
      <c r="U55" s="36"/>
      <c r="V55" s="36"/>
      <c r="W55" s="36"/>
      <c r="X55" s="36"/>
      <c r="Y55" s="36">
        <v>0</v>
      </c>
      <c r="Z55" s="36">
        <v>774594082.93602729</v>
      </c>
      <c r="AA55" s="36">
        <v>224662500</v>
      </c>
      <c r="AB55" s="36">
        <v>855321126.31999993</v>
      </c>
      <c r="AC55" s="36">
        <v>447625000</v>
      </c>
      <c r="AD55" s="36">
        <v>289485462.88999999</v>
      </c>
      <c r="AE55" s="36">
        <v>0</v>
      </c>
      <c r="AF55" s="36">
        <v>0</v>
      </c>
      <c r="AG55" s="36">
        <v>0</v>
      </c>
      <c r="AH55" s="36">
        <v>0</v>
      </c>
      <c r="AI55" s="36">
        <v>0</v>
      </c>
      <c r="AJ55" s="36">
        <v>223700000</v>
      </c>
      <c r="AK55" s="36">
        <v>0</v>
      </c>
      <c r="AL55" s="36">
        <v>0</v>
      </c>
      <c r="AM55" s="36">
        <v>223700000</v>
      </c>
      <c r="AN55" s="36">
        <v>0</v>
      </c>
      <c r="AO55" s="36">
        <v>0</v>
      </c>
      <c r="AP55" s="36">
        <v>38545042.189999998</v>
      </c>
      <c r="AQ55" s="36">
        <v>0</v>
      </c>
      <c r="AR55" s="36">
        <v>0</v>
      </c>
      <c r="AS55" s="36">
        <v>51225461.369999997</v>
      </c>
      <c r="AT55" s="36">
        <v>0</v>
      </c>
      <c r="AU55" s="36">
        <v>0</v>
      </c>
      <c r="AV55" s="36">
        <v>89770503.560000002</v>
      </c>
      <c r="AW55" s="17"/>
    </row>
    <row r="56" spans="2:49" s="20" customFormat="1" ht="12" customHeight="1" x14ac:dyDescent="0.25">
      <c r="B56" s="19"/>
      <c r="C56" s="39"/>
      <c r="D56" s="41" t="s">
        <v>96</v>
      </c>
      <c r="E56" s="34"/>
      <c r="F56" s="34"/>
      <c r="G56" s="34"/>
      <c r="H56" s="34"/>
      <c r="I56" s="34"/>
      <c r="J56" s="34"/>
      <c r="K56" s="46"/>
      <c r="L56" s="46"/>
      <c r="M56" s="46"/>
      <c r="N56" s="46"/>
      <c r="O56" s="35"/>
      <c r="P56" s="35"/>
      <c r="Q56" s="35"/>
      <c r="R56" s="35"/>
      <c r="S56" s="36"/>
      <c r="T56" s="36"/>
      <c r="U56" s="36"/>
      <c r="V56" s="36"/>
      <c r="W56" s="36"/>
      <c r="X56" s="36"/>
      <c r="Y56" s="36">
        <v>0</v>
      </c>
      <c r="Z56" s="43">
        <v>774594082.93602729</v>
      </c>
      <c r="AA56" s="43">
        <v>224662500</v>
      </c>
      <c r="AB56" s="43">
        <v>855321126.31999993</v>
      </c>
      <c r="AC56" s="43">
        <v>447625000</v>
      </c>
      <c r="AD56" s="43">
        <v>289485462.88999999</v>
      </c>
      <c r="AE56" s="43">
        <v>0</v>
      </c>
      <c r="AF56" s="43">
        <v>0</v>
      </c>
      <c r="AG56" s="43">
        <v>0</v>
      </c>
      <c r="AH56" s="43">
        <v>0</v>
      </c>
      <c r="AI56" s="43">
        <v>0</v>
      </c>
      <c r="AJ56" s="43">
        <v>223700000</v>
      </c>
      <c r="AK56" s="43">
        <v>0</v>
      </c>
      <c r="AL56" s="43">
        <v>0</v>
      </c>
      <c r="AM56" s="43">
        <v>223700000</v>
      </c>
      <c r="AN56" s="43">
        <v>0</v>
      </c>
      <c r="AO56" s="43">
        <v>0</v>
      </c>
      <c r="AP56" s="43">
        <v>38545042.189999998</v>
      </c>
      <c r="AQ56" s="43">
        <v>0</v>
      </c>
      <c r="AR56" s="43">
        <v>0</v>
      </c>
      <c r="AS56" s="43">
        <v>51225461.369999997</v>
      </c>
      <c r="AT56" s="43">
        <v>0</v>
      </c>
      <c r="AU56" s="43">
        <v>0</v>
      </c>
      <c r="AV56" s="43">
        <v>89770503.560000002</v>
      </c>
      <c r="AW56" s="17"/>
    </row>
    <row r="57" spans="2:49" s="16" customFormat="1" ht="12" customHeight="1" x14ac:dyDescent="0.25">
      <c r="B57" s="19"/>
      <c r="C57" s="39"/>
      <c r="D57" s="41"/>
      <c r="E57" s="34"/>
      <c r="F57" s="34"/>
      <c r="G57" s="34"/>
      <c r="H57" s="34"/>
      <c r="I57" s="34"/>
      <c r="J57" s="34"/>
      <c r="K57" s="46"/>
      <c r="L57" s="46"/>
      <c r="M57" s="46"/>
      <c r="N57" s="46"/>
      <c r="O57" s="35"/>
      <c r="P57" s="35"/>
      <c r="Q57" s="35"/>
      <c r="R57" s="35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17"/>
    </row>
    <row r="58" spans="2:49" s="16" customFormat="1" ht="12" customHeight="1" outlineLevel="1" x14ac:dyDescent="0.25">
      <c r="B58" s="56" t="s">
        <v>39</v>
      </c>
      <c r="C58" s="32"/>
      <c r="D58" s="33"/>
      <c r="E58" s="34">
        <f>+E60+E97+E110</f>
        <v>382596208.71684361</v>
      </c>
      <c r="F58" s="35">
        <f>+F60+F97+F110</f>
        <v>173039271.63352233</v>
      </c>
      <c r="G58" s="34">
        <f t="shared" ref="G58:R58" si="9">+G60+G97+G110+G121</f>
        <v>369337217.5526185</v>
      </c>
      <c r="H58" s="35">
        <f t="shared" si="9"/>
        <v>456301177.06947368</v>
      </c>
      <c r="I58" s="34">
        <f t="shared" si="9"/>
        <v>402552955.08823353</v>
      </c>
      <c r="J58" s="35">
        <f t="shared" si="9"/>
        <v>482796576.22119653</v>
      </c>
      <c r="K58" s="35">
        <f t="shared" si="9"/>
        <v>1633445741.2111251</v>
      </c>
      <c r="L58" s="35">
        <f t="shared" si="9"/>
        <v>652036328.461959</v>
      </c>
      <c r="M58" s="35">
        <f t="shared" si="9"/>
        <v>734132341.88090014</v>
      </c>
      <c r="N58" s="35">
        <f t="shared" si="9"/>
        <v>800962039.25546956</v>
      </c>
      <c r="O58" s="35">
        <f t="shared" si="9"/>
        <v>828519644.78999996</v>
      </c>
      <c r="P58" s="35">
        <f t="shared" si="9"/>
        <v>863373631.96109116</v>
      </c>
      <c r="Q58" s="35">
        <f t="shared" si="9"/>
        <v>1018008017.79</v>
      </c>
      <c r="R58" s="35">
        <f t="shared" si="9"/>
        <v>1804309075.5998406</v>
      </c>
      <c r="S58" s="36">
        <v>8115976742.001894</v>
      </c>
      <c r="T58" s="36">
        <v>2592037314.7822881</v>
      </c>
      <c r="U58" s="36">
        <v>1204900017.2800002</v>
      </c>
      <c r="V58" s="36">
        <v>5004132173.0587234</v>
      </c>
      <c r="W58" s="36">
        <v>4452505966.7800007</v>
      </c>
      <c r="X58" s="36">
        <v>8522330083.5031033</v>
      </c>
      <c r="Y58" s="36">
        <v>9915962775.9960003</v>
      </c>
      <c r="Z58" s="36">
        <v>9681898027.282753</v>
      </c>
      <c r="AA58" s="36">
        <v>13863815281.219999</v>
      </c>
      <c r="AB58" s="36">
        <v>11487674697.287281</v>
      </c>
      <c r="AC58" s="36">
        <v>19246425158.844048</v>
      </c>
      <c r="AD58" s="36">
        <v>17996863557.337372</v>
      </c>
      <c r="AE58" s="36">
        <v>1737562500</v>
      </c>
      <c r="AF58" s="36">
        <v>0</v>
      </c>
      <c r="AG58" s="36">
        <v>869979424.643399</v>
      </c>
      <c r="AH58" s="36">
        <v>2679973409.5596924</v>
      </c>
      <c r="AI58" s="36">
        <v>10278832916.119999</v>
      </c>
      <c r="AJ58" s="36">
        <v>30015707606.446224</v>
      </c>
      <c r="AK58" s="36">
        <v>3668888589.2200003</v>
      </c>
      <c r="AL58" s="36">
        <v>708738340.83595991</v>
      </c>
      <c r="AM58" s="36">
        <v>49959682786.823006</v>
      </c>
      <c r="AN58" s="36">
        <v>3610641508.836</v>
      </c>
      <c r="AO58" s="36">
        <v>1084364.96</v>
      </c>
      <c r="AP58" s="36">
        <v>213954645.35604563</v>
      </c>
      <c r="AQ58" s="36">
        <v>743222909.1646421</v>
      </c>
      <c r="AR58" s="36">
        <v>6241395545.1093416</v>
      </c>
      <c r="AS58" s="36">
        <v>6792213563.8627491</v>
      </c>
      <c r="AT58" s="36">
        <v>5617580214.3845005</v>
      </c>
      <c r="AU58" s="36">
        <v>52590872.866357997</v>
      </c>
      <c r="AV58" s="36">
        <v>23272683624.561192</v>
      </c>
      <c r="AW58" s="17"/>
    </row>
    <row r="59" spans="2:49" s="20" customFormat="1" ht="12" customHeight="1" outlineLevel="1" x14ac:dyDescent="0.25">
      <c r="B59" s="21"/>
      <c r="C59" s="32"/>
      <c r="D59" s="33"/>
      <c r="E59" s="37"/>
      <c r="F59" s="37"/>
      <c r="G59" s="37"/>
      <c r="H59" s="37"/>
      <c r="I59" s="37"/>
      <c r="J59" s="37"/>
      <c r="K59" s="38"/>
      <c r="L59" s="38"/>
      <c r="M59" s="38"/>
      <c r="N59" s="38"/>
      <c r="O59" s="35"/>
      <c r="P59" s="35"/>
      <c r="Q59" s="35"/>
      <c r="R59" s="35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17"/>
    </row>
    <row r="60" spans="2:49" s="20" customFormat="1" ht="12" customHeight="1" outlineLevel="2" x14ac:dyDescent="0.25">
      <c r="B60" s="19"/>
      <c r="C60" s="39" t="s">
        <v>40</v>
      </c>
      <c r="D60" s="40"/>
      <c r="E60" s="34">
        <f t="shared" ref="E60:R60" si="10">SUM(E61:E89)</f>
        <v>231072051.59084359</v>
      </c>
      <c r="F60" s="34">
        <f t="shared" si="10"/>
        <v>102361202.4649723</v>
      </c>
      <c r="G60" s="34">
        <f t="shared" si="10"/>
        <v>240219188.21524999</v>
      </c>
      <c r="H60" s="34">
        <f t="shared" si="10"/>
        <v>84210271.210236698</v>
      </c>
      <c r="I60" s="34">
        <f t="shared" si="10"/>
        <v>267526092.85044426</v>
      </c>
      <c r="J60" s="34">
        <f t="shared" si="10"/>
        <v>86878786.215799987</v>
      </c>
      <c r="K60" s="34">
        <f t="shared" si="10"/>
        <v>372747150.07470667</v>
      </c>
      <c r="L60" s="34">
        <f t="shared" si="10"/>
        <v>95500866.683068484</v>
      </c>
      <c r="M60" s="34">
        <f t="shared" si="10"/>
        <v>563416129.2700001</v>
      </c>
      <c r="N60" s="34">
        <f t="shared" si="10"/>
        <v>131364106.43404001</v>
      </c>
      <c r="O60" s="35">
        <f t="shared" si="10"/>
        <v>633697194.88</v>
      </c>
      <c r="P60" s="35">
        <f t="shared" si="10"/>
        <v>135955750.71709123</v>
      </c>
      <c r="Q60" s="35">
        <f t="shared" si="10"/>
        <v>699330641.13999999</v>
      </c>
      <c r="R60" s="35">
        <f t="shared" si="10"/>
        <v>208927652.81689999</v>
      </c>
      <c r="S60" s="36">
        <v>787940432.31000006</v>
      </c>
      <c r="T60" s="36">
        <v>275273821.37</v>
      </c>
      <c r="U60" s="36">
        <v>1141894519.8900001</v>
      </c>
      <c r="V60" s="36">
        <v>851263227.88</v>
      </c>
      <c r="W60" s="36">
        <v>2636182326.3500004</v>
      </c>
      <c r="X60" s="36">
        <v>1636818959.96</v>
      </c>
      <c r="Y60" s="36">
        <v>6757526649.3759995</v>
      </c>
      <c r="Z60" s="36">
        <v>1735500942.4999998</v>
      </c>
      <c r="AA60" s="36">
        <v>8826096302.5</v>
      </c>
      <c r="AB60" s="36">
        <v>1521181974.049</v>
      </c>
      <c r="AC60" s="36">
        <v>11276336418.51306</v>
      </c>
      <c r="AD60" s="36">
        <v>2252120939.1006184</v>
      </c>
      <c r="AE60" s="36">
        <v>0</v>
      </c>
      <c r="AF60" s="36">
        <v>0</v>
      </c>
      <c r="AG60" s="36">
        <v>223929602.72</v>
      </c>
      <c r="AH60" s="36">
        <v>602473409.55969238</v>
      </c>
      <c r="AI60" s="36">
        <v>8224011297.0699997</v>
      </c>
      <c r="AJ60" s="36">
        <v>526000369.21621907</v>
      </c>
      <c r="AK60" s="36">
        <v>737722221.62</v>
      </c>
      <c r="AL60" s="36">
        <v>0</v>
      </c>
      <c r="AM60" s="36">
        <v>10314136900.183001</v>
      </c>
      <c r="AN60" s="36">
        <v>182685930.176</v>
      </c>
      <c r="AO60" s="36">
        <v>0</v>
      </c>
      <c r="AP60" s="36">
        <v>172315221.52824673</v>
      </c>
      <c r="AQ60" s="36">
        <v>186836742.0686422</v>
      </c>
      <c r="AR60" s="36">
        <v>1627832676.3000002</v>
      </c>
      <c r="AS60" s="36">
        <v>707904133.99274969</v>
      </c>
      <c r="AT60" s="36">
        <v>469010674.44150001</v>
      </c>
      <c r="AU60" s="36">
        <v>16646593.027999999</v>
      </c>
      <c r="AV60" s="36">
        <v>3363231971.5420003</v>
      </c>
      <c r="AW60" s="17"/>
    </row>
    <row r="61" spans="2:49" s="20" customFormat="1" ht="12" customHeight="1" outlineLevel="2" x14ac:dyDescent="0.25">
      <c r="B61" s="19"/>
      <c r="C61" s="39"/>
      <c r="D61" s="41" t="s">
        <v>6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37">
        <v>0</v>
      </c>
      <c r="P61" s="37">
        <v>0</v>
      </c>
      <c r="Q61" s="37">
        <v>0</v>
      </c>
      <c r="R61" s="37">
        <v>0</v>
      </c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17"/>
    </row>
    <row r="62" spans="2:49" s="20" customFormat="1" ht="12" customHeight="1" outlineLevel="2" x14ac:dyDescent="0.25">
      <c r="B62" s="19"/>
      <c r="C62" s="39"/>
      <c r="D62" s="41" t="s">
        <v>15</v>
      </c>
      <c r="E62" s="42">
        <v>12821572.199999999</v>
      </c>
      <c r="F62" s="42">
        <v>795884.04980000004</v>
      </c>
      <c r="G62" s="42">
        <v>6683185.2052499996</v>
      </c>
      <c r="H62" s="42">
        <v>161289.68900000001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37">
        <v>0</v>
      </c>
      <c r="P62" s="37">
        <v>0</v>
      </c>
      <c r="Q62" s="37">
        <v>0</v>
      </c>
      <c r="R62" s="37">
        <v>0</v>
      </c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17"/>
    </row>
    <row r="63" spans="2:49" s="20" customFormat="1" ht="12" customHeight="1" outlineLevel="2" x14ac:dyDescent="0.25">
      <c r="B63" s="19"/>
      <c r="C63" s="39"/>
      <c r="D63" s="41" t="s">
        <v>14</v>
      </c>
      <c r="E63" s="42">
        <v>17391791.734543562</v>
      </c>
      <c r="F63" s="42">
        <v>1300213.5488635267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37">
        <v>0</v>
      </c>
      <c r="P63" s="37">
        <v>0</v>
      </c>
      <c r="Q63" s="37">
        <v>0</v>
      </c>
      <c r="R63" s="37">
        <v>0</v>
      </c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17"/>
    </row>
    <row r="64" spans="2:49" s="20" customFormat="1" ht="12" customHeight="1" outlineLevel="2" x14ac:dyDescent="0.25">
      <c r="B64" s="19"/>
      <c r="C64" s="39"/>
      <c r="D64" s="41" t="s">
        <v>41</v>
      </c>
      <c r="E64" s="42">
        <v>7127009.8100000005</v>
      </c>
      <c r="F64" s="42">
        <v>3578752.32</v>
      </c>
      <c r="G64" s="42">
        <v>7524835.6699999999</v>
      </c>
      <c r="H64" s="42">
        <v>3795603.64</v>
      </c>
      <c r="I64" s="42">
        <v>8289940.3899999997</v>
      </c>
      <c r="J64" s="42">
        <v>3706698.8</v>
      </c>
      <c r="K64" s="42">
        <v>9740139.129999999</v>
      </c>
      <c r="L64" s="42">
        <v>3652982.05</v>
      </c>
      <c r="M64" s="42">
        <v>14867051.859999999</v>
      </c>
      <c r="N64" s="42">
        <v>5044816.05</v>
      </c>
      <c r="O64" s="37">
        <v>16496930.73</v>
      </c>
      <c r="P64" s="37">
        <v>4703853.59</v>
      </c>
      <c r="Q64" s="37">
        <v>27228564.469999999</v>
      </c>
      <c r="R64" s="37">
        <v>6713957.5</v>
      </c>
      <c r="S64" s="43">
        <v>29903939.850000001</v>
      </c>
      <c r="T64" s="43">
        <v>5354361.3</v>
      </c>
      <c r="U64" s="43">
        <v>52594410.240000002</v>
      </c>
      <c r="V64" s="43">
        <v>6186634.9000000004</v>
      </c>
      <c r="W64" s="43">
        <v>88616102.670000002</v>
      </c>
      <c r="X64" s="43">
        <v>5784310.3300000001</v>
      </c>
      <c r="Y64" s="43">
        <v>57096155.159999996</v>
      </c>
      <c r="Z64" s="43">
        <v>1533120.89</v>
      </c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17"/>
    </row>
    <row r="65" spans="2:49" s="20" customFormat="1" ht="12" customHeight="1" outlineLevel="2" x14ac:dyDescent="0.25">
      <c r="B65" s="19"/>
      <c r="C65" s="39"/>
      <c r="D65" s="41" t="s">
        <v>42</v>
      </c>
      <c r="E65" s="42">
        <v>52270808.570000008</v>
      </c>
      <c r="F65" s="42">
        <v>33782826.18</v>
      </c>
      <c r="G65" s="42">
        <v>54897876.450000003</v>
      </c>
      <c r="H65" s="42">
        <v>32171890.259999998</v>
      </c>
      <c r="I65" s="42">
        <v>59977473.979999997</v>
      </c>
      <c r="J65" s="42">
        <v>30916452.649999999</v>
      </c>
      <c r="K65" s="42">
        <v>70530963.140000001</v>
      </c>
      <c r="L65" s="42">
        <v>32989229.469999999</v>
      </c>
      <c r="M65" s="42">
        <v>108665806.53</v>
      </c>
      <c r="N65" s="42">
        <v>45745171.850000001</v>
      </c>
      <c r="O65" s="37">
        <v>120121312.94</v>
      </c>
      <c r="P65" s="37">
        <v>44060668.520000003</v>
      </c>
      <c r="Q65" s="37">
        <v>195011926.12</v>
      </c>
      <c r="R65" s="37">
        <v>64690409.049999997</v>
      </c>
      <c r="S65" s="43">
        <v>224165908.20999998</v>
      </c>
      <c r="T65" s="43">
        <v>58932197.18</v>
      </c>
      <c r="U65" s="43">
        <v>318196905.97000003</v>
      </c>
      <c r="V65" s="43">
        <v>63808830.590000004</v>
      </c>
      <c r="W65" s="43">
        <v>567032895.32999992</v>
      </c>
      <c r="X65" s="43">
        <v>83539593.449999988</v>
      </c>
      <c r="Y65" s="43">
        <v>906659270.22000003</v>
      </c>
      <c r="Z65" s="43">
        <v>84689436.920000002</v>
      </c>
      <c r="AA65" s="43">
        <v>1243159458.3800001</v>
      </c>
      <c r="AB65" s="43">
        <v>49928709.920000002</v>
      </c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17"/>
    </row>
    <row r="66" spans="2:49" s="20" customFormat="1" ht="12" customHeight="1" outlineLevel="2" x14ac:dyDescent="0.25">
      <c r="B66" s="19"/>
      <c r="C66" s="39"/>
      <c r="D66" s="41" t="s">
        <v>59</v>
      </c>
      <c r="E66" s="42">
        <v>1449587.13</v>
      </c>
      <c r="F66" s="42">
        <v>19645588.020128768</v>
      </c>
      <c r="G66" s="42">
        <v>2525596.94</v>
      </c>
      <c r="H66" s="42">
        <v>3078505.3112366963</v>
      </c>
      <c r="I66" s="42">
        <v>2983638.3304442647</v>
      </c>
      <c r="J66" s="42">
        <v>3203788.8258000002</v>
      </c>
      <c r="K66" s="42">
        <v>3858951.0947067142</v>
      </c>
      <c r="L66" s="42">
        <v>3688613.5130684846</v>
      </c>
      <c r="M66" s="42">
        <v>5979834.4000000004</v>
      </c>
      <c r="N66" s="42">
        <v>5140507.7640399998</v>
      </c>
      <c r="O66" s="37">
        <v>7721794.8099999996</v>
      </c>
      <c r="P66" s="37">
        <v>5753184.6670912253</v>
      </c>
      <c r="Q66" s="37">
        <v>11845700.660000002</v>
      </c>
      <c r="R66" s="37">
        <v>8713767.0068999995</v>
      </c>
      <c r="S66" s="43">
        <v>14188759.120000001</v>
      </c>
      <c r="T66" s="43">
        <v>8143446.8887363952</v>
      </c>
      <c r="U66" s="43">
        <v>28100297.450000003</v>
      </c>
      <c r="V66" s="43">
        <v>14324443.794390405</v>
      </c>
      <c r="W66" s="43">
        <v>48226553.095759995</v>
      </c>
      <c r="X66" s="43">
        <v>19771996.656239998</v>
      </c>
      <c r="Y66" s="43">
        <v>73892378.510215655</v>
      </c>
      <c r="Z66" s="43">
        <v>24106088.020795103</v>
      </c>
      <c r="AA66" s="43">
        <v>100687674.2576087</v>
      </c>
      <c r="AB66" s="43">
        <v>26861824.762071945</v>
      </c>
      <c r="AC66" s="43">
        <v>137225554.91306064</v>
      </c>
      <c r="AD66" s="43">
        <v>32942236.510618102</v>
      </c>
      <c r="AE66" s="43">
        <v>0</v>
      </c>
      <c r="AF66" s="43">
        <v>0</v>
      </c>
      <c r="AG66" s="43">
        <v>52026579.68</v>
      </c>
      <c r="AH66" s="43">
        <v>0</v>
      </c>
      <c r="AI66" s="43">
        <v>0</v>
      </c>
      <c r="AJ66" s="43">
        <v>64349002.406219117</v>
      </c>
      <c r="AK66" s="43">
        <v>0</v>
      </c>
      <c r="AL66" s="43">
        <v>0</v>
      </c>
      <c r="AM66" s="43">
        <v>116375582.083</v>
      </c>
      <c r="AN66" s="43">
        <v>0</v>
      </c>
      <c r="AO66" s="43">
        <v>0</v>
      </c>
      <c r="AP66" s="43">
        <v>10717659.908246703</v>
      </c>
      <c r="AQ66" s="43">
        <v>0</v>
      </c>
      <c r="AR66" s="43">
        <v>0</v>
      </c>
      <c r="AS66" s="43">
        <v>12740751.222749678</v>
      </c>
      <c r="AT66" s="43">
        <v>0</v>
      </c>
      <c r="AU66" s="43">
        <v>0</v>
      </c>
      <c r="AV66" s="43">
        <v>23458411.132000003</v>
      </c>
      <c r="AW66" s="17"/>
    </row>
    <row r="67" spans="2:49" s="20" customFormat="1" ht="12" customHeight="1" outlineLevel="2" x14ac:dyDescent="0.25">
      <c r="B67" s="19"/>
      <c r="C67" s="39"/>
      <c r="D67" s="41" t="s">
        <v>60</v>
      </c>
      <c r="E67" s="42">
        <v>1385538.49</v>
      </c>
      <c r="F67" s="42">
        <v>1047219.33</v>
      </c>
      <c r="G67" s="42">
        <v>1464806.58</v>
      </c>
      <c r="H67" s="42">
        <v>1012846.85</v>
      </c>
      <c r="I67" s="42">
        <v>1603604.39</v>
      </c>
      <c r="J67" s="42">
        <v>1017226.35</v>
      </c>
      <c r="K67" s="42">
        <v>968932.61</v>
      </c>
      <c r="L67" s="42">
        <v>483268.35</v>
      </c>
      <c r="M67" s="42">
        <v>1482350</v>
      </c>
      <c r="N67" s="42">
        <v>675153.79</v>
      </c>
      <c r="O67" s="37"/>
      <c r="P67" s="37"/>
      <c r="Q67" s="37"/>
      <c r="R67" s="37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17"/>
    </row>
    <row r="68" spans="2:49" s="20" customFormat="1" ht="12" customHeight="1" outlineLevel="2" x14ac:dyDescent="0.25">
      <c r="B68" s="19"/>
      <c r="C68" s="39"/>
      <c r="D68" s="41" t="s">
        <v>89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963977.84</v>
      </c>
      <c r="L68" s="42">
        <v>593240.55000000005</v>
      </c>
      <c r="M68" s="42">
        <v>1424597.79</v>
      </c>
      <c r="N68" s="42">
        <v>854607.3</v>
      </c>
      <c r="O68" s="37">
        <v>3224273.19</v>
      </c>
      <c r="P68" s="37">
        <v>1524412.88</v>
      </c>
      <c r="Q68" s="37">
        <v>5273571.07</v>
      </c>
      <c r="R68" s="37">
        <v>2326745.19</v>
      </c>
      <c r="S68" s="43">
        <v>5819146.0800000001</v>
      </c>
      <c r="T68" s="43">
        <v>2170056.8299999996</v>
      </c>
      <c r="U68" s="43">
        <v>9450858.6000000015</v>
      </c>
      <c r="V68" s="43">
        <v>2842216.76</v>
      </c>
      <c r="W68" s="43">
        <v>17534791.960000001</v>
      </c>
      <c r="X68" s="43">
        <v>4252219</v>
      </c>
      <c r="Y68" s="43">
        <v>24831652.960000001</v>
      </c>
      <c r="Z68" s="43">
        <v>4684419.5600000005</v>
      </c>
      <c r="AA68" s="43">
        <v>33571375.269999996</v>
      </c>
      <c r="AB68" s="43">
        <v>4547041.3</v>
      </c>
      <c r="AC68" s="43">
        <v>32952759.140000001</v>
      </c>
      <c r="AD68" s="43">
        <v>3730081.09</v>
      </c>
      <c r="AE68" s="43">
        <v>0</v>
      </c>
      <c r="AF68" s="43">
        <v>0</v>
      </c>
      <c r="AG68" s="43">
        <v>0</v>
      </c>
      <c r="AH68" s="43">
        <v>18867718.487799998</v>
      </c>
      <c r="AI68" s="43">
        <v>0</v>
      </c>
      <c r="AJ68" s="43">
        <v>0</v>
      </c>
      <c r="AK68" s="43">
        <v>0</v>
      </c>
      <c r="AL68" s="43">
        <v>0</v>
      </c>
      <c r="AM68" s="43">
        <v>18867718.489999998</v>
      </c>
      <c r="AN68" s="43">
        <v>0</v>
      </c>
      <c r="AO68" s="43">
        <v>0</v>
      </c>
      <c r="AP68" s="43">
        <v>0</v>
      </c>
      <c r="AQ68" s="43">
        <v>2054938.1137999999</v>
      </c>
      <c r="AR68" s="43">
        <v>0</v>
      </c>
      <c r="AS68" s="43">
        <v>0</v>
      </c>
      <c r="AT68" s="43">
        <v>0</v>
      </c>
      <c r="AU68" s="43">
        <v>0</v>
      </c>
      <c r="AV68" s="43">
        <v>2054938.11</v>
      </c>
      <c r="AW68" s="17"/>
    </row>
    <row r="69" spans="2:49" s="20" customFormat="1" ht="12" customHeight="1" outlineLevel="2" x14ac:dyDescent="0.25">
      <c r="B69" s="19"/>
      <c r="C69" s="39"/>
      <c r="D69" s="41" t="s">
        <v>61</v>
      </c>
      <c r="E69" s="42">
        <v>0</v>
      </c>
      <c r="F69" s="42">
        <v>30320268.960000001</v>
      </c>
      <c r="G69" s="42">
        <v>35414069</v>
      </c>
      <c r="H69" s="42">
        <v>33043079.780000001</v>
      </c>
      <c r="I69" s="42">
        <v>39495214.799999997</v>
      </c>
      <c r="J69" s="42">
        <v>34042969.239999995</v>
      </c>
      <c r="K69" s="42">
        <v>47881189.849999994</v>
      </c>
      <c r="L69" s="42">
        <v>40042500.900000006</v>
      </c>
      <c r="M69" s="42">
        <v>70772044.909999996</v>
      </c>
      <c r="N69" s="42">
        <v>56402839.150000006</v>
      </c>
      <c r="O69" s="37">
        <v>79436193.180000007</v>
      </c>
      <c r="P69" s="37">
        <v>59901361.439999998</v>
      </c>
      <c r="Q69" s="37">
        <v>124968108.97999999</v>
      </c>
      <c r="R69" s="37">
        <v>98565001.270000011</v>
      </c>
      <c r="S69" s="43">
        <v>141561093.81</v>
      </c>
      <c r="T69" s="43">
        <v>100155615.88</v>
      </c>
      <c r="U69" s="43">
        <v>249773351.59</v>
      </c>
      <c r="V69" s="43">
        <v>171105627.84999999</v>
      </c>
      <c r="W69" s="43">
        <v>448480539.75</v>
      </c>
      <c r="X69" s="43">
        <v>290729315.35000002</v>
      </c>
      <c r="Y69" s="43">
        <v>630211157.63</v>
      </c>
      <c r="Z69" s="43">
        <v>346610988.63999999</v>
      </c>
      <c r="AA69" s="43">
        <v>833390213.94000006</v>
      </c>
      <c r="AB69" s="43">
        <v>403886371.94</v>
      </c>
      <c r="AC69" s="43">
        <v>1190099079.04</v>
      </c>
      <c r="AD69" s="43">
        <v>562933205.11000001</v>
      </c>
      <c r="AE69" s="43">
        <v>0</v>
      </c>
      <c r="AF69" s="43">
        <v>0</v>
      </c>
      <c r="AG69" s="43">
        <v>0</v>
      </c>
      <c r="AH69" s="43">
        <v>0</v>
      </c>
      <c r="AI69" s="43">
        <v>982461853.16999996</v>
      </c>
      <c r="AJ69" s="43">
        <v>0</v>
      </c>
      <c r="AK69" s="43">
        <v>0</v>
      </c>
      <c r="AL69" s="43">
        <v>0</v>
      </c>
      <c r="AM69" s="43">
        <v>982461853.16999996</v>
      </c>
      <c r="AN69" s="43">
        <v>0</v>
      </c>
      <c r="AO69" s="43">
        <v>0</v>
      </c>
      <c r="AP69" s="43">
        <v>0</v>
      </c>
      <c r="AQ69" s="43">
        <v>0</v>
      </c>
      <c r="AR69" s="43">
        <v>516615420.22000003</v>
      </c>
      <c r="AS69" s="43">
        <v>0</v>
      </c>
      <c r="AT69" s="43">
        <v>0</v>
      </c>
      <c r="AU69" s="43">
        <v>0</v>
      </c>
      <c r="AV69" s="43">
        <v>516615420.22000003</v>
      </c>
      <c r="AW69" s="17"/>
    </row>
    <row r="70" spans="2:49" s="20" customFormat="1" ht="12" customHeight="1" outlineLevel="2" x14ac:dyDescent="0.25">
      <c r="B70" s="19"/>
      <c r="C70" s="39"/>
      <c r="D70" s="41" t="s">
        <v>43</v>
      </c>
      <c r="E70" s="42">
        <v>1455967.43</v>
      </c>
      <c r="F70" s="42">
        <v>104300.43</v>
      </c>
      <c r="G70" s="42">
        <v>1535832.17</v>
      </c>
      <c r="H70" s="42">
        <v>58946.58</v>
      </c>
      <c r="I70" s="42">
        <v>825146.36</v>
      </c>
      <c r="J70" s="42">
        <v>12631.29</v>
      </c>
      <c r="K70" s="42">
        <v>0</v>
      </c>
      <c r="L70" s="42">
        <v>0</v>
      </c>
      <c r="M70" s="42">
        <v>0</v>
      </c>
      <c r="N70" s="42">
        <v>750057.09</v>
      </c>
      <c r="O70" s="37">
        <v>7374004.2599999998</v>
      </c>
      <c r="P70" s="37">
        <v>671027.07999999996</v>
      </c>
      <c r="Q70" s="37">
        <v>11774599.58</v>
      </c>
      <c r="R70" s="37">
        <v>1014795.54</v>
      </c>
      <c r="S70" s="43">
        <v>20685669.789999999</v>
      </c>
      <c r="T70" s="43">
        <v>1097997.19</v>
      </c>
      <c r="U70" s="43">
        <v>27494876.210000001</v>
      </c>
      <c r="V70" s="43">
        <v>487250.15</v>
      </c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17"/>
    </row>
    <row r="71" spans="2:49" s="20" customFormat="1" ht="12" customHeight="1" outlineLevel="2" x14ac:dyDescent="0.25">
      <c r="B71" s="19"/>
      <c r="C71" s="39"/>
      <c r="D71" s="41" t="s">
        <v>95</v>
      </c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37"/>
      <c r="P71" s="37"/>
      <c r="Q71" s="37"/>
      <c r="R71" s="37"/>
      <c r="S71" s="43"/>
      <c r="T71" s="43"/>
      <c r="U71" s="43"/>
      <c r="V71" s="43"/>
      <c r="W71" s="43"/>
      <c r="X71" s="43"/>
      <c r="Y71" s="43"/>
      <c r="Z71" s="43"/>
      <c r="AA71" s="43">
        <v>0</v>
      </c>
      <c r="AB71" s="43">
        <v>915191.48</v>
      </c>
      <c r="AC71" s="43">
        <v>0</v>
      </c>
      <c r="AD71" s="43">
        <v>21393904.370000001</v>
      </c>
      <c r="AE71" s="43">
        <v>0</v>
      </c>
      <c r="AF71" s="43">
        <v>0</v>
      </c>
      <c r="AG71" s="43">
        <v>0</v>
      </c>
      <c r="AH71" s="43">
        <v>0</v>
      </c>
      <c r="AI71" s="43">
        <v>0</v>
      </c>
      <c r="AJ71" s="43">
        <v>0</v>
      </c>
      <c r="AK71" s="43">
        <v>0</v>
      </c>
      <c r="AL71" s="43">
        <v>0</v>
      </c>
      <c r="AM71" s="43">
        <v>0</v>
      </c>
      <c r="AN71" s="43">
        <v>72960792.761600003</v>
      </c>
      <c r="AO71" s="43">
        <v>0</v>
      </c>
      <c r="AP71" s="43">
        <v>0</v>
      </c>
      <c r="AQ71" s="43">
        <v>0</v>
      </c>
      <c r="AR71" s="43">
        <v>0</v>
      </c>
      <c r="AS71" s="43">
        <v>0</v>
      </c>
      <c r="AT71" s="43">
        <v>146301209.10499999</v>
      </c>
      <c r="AU71" s="43">
        <v>12612995.187999999</v>
      </c>
      <c r="AV71" s="43">
        <v>231874997.06</v>
      </c>
      <c r="AW71" s="17"/>
    </row>
    <row r="72" spans="2:49" s="20" customFormat="1" ht="12" customHeight="1" outlineLevel="2" x14ac:dyDescent="0.25">
      <c r="B72" s="19"/>
      <c r="C72" s="39"/>
      <c r="D72" s="41" t="s">
        <v>104</v>
      </c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37"/>
      <c r="P72" s="37"/>
      <c r="Q72" s="37"/>
      <c r="R72" s="37"/>
      <c r="S72" s="43"/>
      <c r="T72" s="43"/>
      <c r="U72" s="43"/>
      <c r="V72" s="43"/>
      <c r="W72" s="43"/>
      <c r="X72" s="43"/>
      <c r="Y72" s="43"/>
      <c r="Z72" s="43"/>
      <c r="AA72" s="43">
        <v>0</v>
      </c>
      <c r="AB72" s="43">
        <v>80724.399999999994</v>
      </c>
      <c r="AC72" s="43">
        <v>0</v>
      </c>
      <c r="AD72" s="43">
        <v>15537632.49</v>
      </c>
      <c r="AE72" s="43">
        <v>0</v>
      </c>
      <c r="AF72" s="43">
        <v>0</v>
      </c>
      <c r="AG72" s="43">
        <v>0</v>
      </c>
      <c r="AH72" s="43">
        <v>0</v>
      </c>
      <c r="AI72" s="43">
        <v>0</v>
      </c>
      <c r="AJ72" s="43">
        <v>0</v>
      </c>
      <c r="AK72" s="43">
        <v>0</v>
      </c>
      <c r="AL72" s="43">
        <v>0</v>
      </c>
      <c r="AM72" s="43">
        <v>0</v>
      </c>
      <c r="AN72" s="43">
        <v>0</v>
      </c>
      <c r="AO72" s="43">
        <v>0</v>
      </c>
      <c r="AP72" s="43">
        <v>52460743.119999997</v>
      </c>
      <c r="AQ72" s="43">
        <v>0</v>
      </c>
      <c r="AR72" s="43">
        <v>0</v>
      </c>
      <c r="AS72" s="43">
        <v>0</v>
      </c>
      <c r="AT72" s="43">
        <v>0</v>
      </c>
      <c r="AU72" s="43">
        <v>0</v>
      </c>
      <c r="AV72" s="43">
        <v>52460743.119999997</v>
      </c>
      <c r="AW72" s="17"/>
    </row>
    <row r="73" spans="2:49" s="20" customFormat="1" ht="12" customHeight="1" outlineLevel="2" x14ac:dyDescent="0.25">
      <c r="B73" s="19"/>
      <c r="C73" s="39"/>
      <c r="D73" s="41" t="s">
        <v>111</v>
      </c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7"/>
      <c r="P73" s="37"/>
      <c r="Q73" s="37"/>
      <c r="R73" s="37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>
        <v>808431.25</v>
      </c>
      <c r="AD73" s="43">
        <v>2568461.77</v>
      </c>
      <c r="AE73" s="43">
        <v>0</v>
      </c>
      <c r="AF73" s="43">
        <v>0</v>
      </c>
      <c r="AG73" s="43">
        <v>0</v>
      </c>
      <c r="AH73" s="43">
        <v>6782323.9518923461</v>
      </c>
      <c r="AI73" s="43">
        <v>0</v>
      </c>
      <c r="AJ73" s="43">
        <v>0</v>
      </c>
      <c r="AK73" s="43">
        <v>0</v>
      </c>
      <c r="AL73" s="43">
        <v>0</v>
      </c>
      <c r="AM73" s="43">
        <v>6782323.9500000002</v>
      </c>
      <c r="AN73" s="43">
        <v>0</v>
      </c>
      <c r="AO73" s="43">
        <v>0</v>
      </c>
      <c r="AP73" s="43">
        <v>0</v>
      </c>
      <c r="AQ73" s="43">
        <v>5455360.1359422021</v>
      </c>
      <c r="AR73" s="43">
        <v>0</v>
      </c>
      <c r="AS73" s="43">
        <v>0</v>
      </c>
      <c r="AT73" s="43">
        <v>0</v>
      </c>
      <c r="AU73" s="43">
        <v>0</v>
      </c>
      <c r="AV73" s="43">
        <v>5455360.1399999997</v>
      </c>
      <c r="AW73" s="17"/>
    </row>
    <row r="74" spans="2:49" s="20" customFormat="1" ht="12" customHeight="1" outlineLevel="2" x14ac:dyDescent="0.25">
      <c r="B74" s="19"/>
      <c r="C74" s="39"/>
      <c r="D74" s="41" t="s">
        <v>44</v>
      </c>
      <c r="E74" s="42">
        <v>329197.89</v>
      </c>
      <c r="F74" s="42">
        <v>66946.84</v>
      </c>
      <c r="G74" s="42">
        <v>2300144.37</v>
      </c>
      <c r="H74" s="42">
        <v>332231.15000000002</v>
      </c>
      <c r="I74" s="42">
        <v>1874196.61</v>
      </c>
      <c r="J74" s="42">
        <v>280402.21000000002</v>
      </c>
      <c r="K74" s="42">
        <v>6648549.0899999999</v>
      </c>
      <c r="L74" s="42">
        <v>949981.24</v>
      </c>
      <c r="M74" s="42">
        <v>6674770.3499999996</v>
      </c>
      <c r="N74" s="42">
        <v>0</v>
      </c>
      <c r="O74" s="37"/>
      <c r="P74" s="37"/>
      <c r="Q74" s="37"/>
      <c r="R74" s="37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17"/>
    </row>
    <row r="75" spans="2:49" s="20" customFormat="1" ht="12" customHeight="1" outlineLevel="2" x14ac:dyDescent="0.25">
      <c r="B75" s="19"/>
      <c r="C75" s="39"/>
      <c r="D75" s="41" t="s">
        <v>13</v>
      </c>
      <c r="E75" s="42">
        <v>11999193.7863</v>
      </c>
      <c r="F75" s="42">
        <v>173955.98618000001</v>
      </c>
      <c r="G75" s="42">
        <v>0</v>
      </c>
      <c r="H75" s="42">
        <v>0</v>
      </c>
      <c r="I75" s="42">
        <v>0</v>
      </c>
      <c r="J75" s="42">
        <v>0</v>
      </c>
      <c r="K75" s="42">
        <v>0</v>
      </c>
      <c r="L75" s="42">
        <v>0</v>
      </c>
      <c r="M75" s="42">
        <v>0</v>
      </c>
      <c r="N75" s="42">
        <v>0</v>
      </c>
      <c r="O75" s="37">
        <v>0</v>
      </c>
      <c r="P75" s="37">
        <v>0</v>
      </c>
      <c r="Q75" s="37">
        <v>0</v>
      </c>
      <c r="R75" s="37">
        <v>0</v>
      </c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17"/>
    </row>
    <row r="76" spans="2:49" s="20" customFormat="1" ht="12" customHeight="1" outlineLevel="2" x14ac:dyDescent="0.25">
      <c r="B76" s="19"/>
      <c r="C76" s="39"/>
      <c r="D76" s="41" t="s">
        <v>45</v>
      </c>
      <c r="E76" s="42">
        <v>3595619.15</v>
      </c>
      <c r="F76" s="42">
        <v>19186.91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37">
        <v>0</v>
      </c>
      <c r="P76" s="37">
        <v>0</v>
      </c>
      <c r="Q76" s="37">
        <v>0</v>
      </c>
      <c r="R76" s="37">
        <v>0</v>
      </c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17"/>
    </row>
    <row r="77" spans="2:49" s="20" customFormat="1" ht="12" customHeight="1" outlineLevel="2" x14ac:dyDescent="0.25">
      <c r="B77" s="19"/>
      <c r="C77" s="39"/>
      <c r="D77" s="41" t="s">
        <v>46</v>
      </c>
      <c r="E77" s="42">
        <v>26418460.629999999</v>
      </c>
      <c r="F77" s="42">
        <v>328100.86</v>
      </c>
      <c r="G77" s="42">
        <v>27902459.289999999</v>
      </c>
      <c r="H77" s="42">
        <v>148677.10999999999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37">
        <v>0</v>
      </c>
      <c r="P77" s="37">
        <v>0</v>
      </c>
      <c r="Q77" s="37">
        <v>0</v>
      </c>
      <c r="R77" s="37">
        <v>0</v>
      </c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17"/>
    </row>
    <row r="78" spans="2:49" s="20" customFormat="1" ht="12" customHeight="1" outlineLevel="2" x14ac:dyDescent="0.25">
      <c r="B78" s="19"/>
      <c r="C78" s="39"/>
      <c r="D78" s="41" t="s">
        <v>47</v>
      </c>
      <c r="E78" s="42">
        <v>4869176</v>
      </c>
      <c r="F78" s="42">
        <v>120289.25</v>
      </c>
      <c r="G78" s="42">
        <v>5123214.54</v>
      </c>
      <c r="H78" s="42">
        <v>84923.35</v>
      </c>
      <c r="I78" s="42">
        <v>5593841.1999999993</v>
      </c>
      <c r="J78" s="42">
        <v>54696.160000000003</v>
      </c>
      <c r="K78" s="42">
        <v>3138967.57</v>
      </c>
      <c r="L78" s="42">
        <v>14365.19</v>
      </c>
      <c r="M78" s="42">
        <v>0</v>
      </c>
      <c r="N78" s="42">
        <v>0</v>
      </c>
      <c r="O78" s="37">
        <v>0</v>
      </c>
      <c r="P78" s="37">
        <v>0</v>
      </c>
      <c r="Q78" s="37">
        <v>0</v>
      </c>
      <c r="R78" s="37">
        <v>0</v>
      </c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17"/>
    </row>
    <row r="79" spans="2:49" s="20" customFormat="1" ht="12" customHeight="1" outlineLevel="2" x14ac:dyDescent="0.25">
      <c r="B79" s="19"/>
      <c r="C79" s="39"/>
      <c r="D79" s="41" t="s">
        <v>48</v>
      </c>
      <c r="E79" s="42">
        <v>89243290.299999997</v>
      </c>
      <c r="F79" s="42">
        <v>3775320.8</v>
      </c>
      <c r="G79" s="42">
        <v>94847168</v>
      </c>
      <c r="H79" s="42">
        <v>3286909.39</v>
      </c>
      <c r="I79" s="42">
        <v>104127716.84</v>
      </c>
      <c r="J79" s="42">
        <v>3698097.48</v>
      </c>
      <c r="K79" s="42">
        <v>125452046.86</v>
      </c>
      <c r="L79" s="42">
        <v>2702361.93</v>
      </c>
      <c r="M79" s="42">
        <v>187947889.96000001</v>
      </c>
      <c r="N79" s="42">
        <v>1999314.25</v>
      </c>
      <c r="O79" s="37">
        <v>209444141.31</v>
      </c>
      <c r="P79" s="37">
        <v>1025660.99</v>
      </c>
      <c r="Q79" s="37"/>
      <c r="R79" s="37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17"/>
    </row>
    <row r="80" spans="2:49" s="20" customFormat="1" ht="12" customHeight="1" outlineLevel="2" x14ac:dyDescent="0.25">
      <c r="B80" s="19"/>
      <c r="C80" s="39"/>
      <c r="D80" s="41" t="s">
        <v>62</v>
      </c>
      <c r="E80" s="42">
        <v>0</v>
      </c>
      <c r="F80" s="42">
        <v>5060771.7300000004</v>
      </c>
      <c r="G80" s="42">
        <v>0</v>
      </c>
      <c r="H80" s="42">
        <v>4867415.4000000004</v>
      </c>
      <c r="I80" s="42">
        <v>19232401.329999998</v>
      </c>
      <c r="J80" s="42">
        <v>5425656.8799999999</v>
      </c>
      <c r="K80" s="42">
        <v>47226877.490000002</v>
      </c>
      <c r="L80" s="42">
        <v>6093764.6699999999</v>
      </c>
      <c r="M80" s="42">
        <v>74972950.909999996</v>
      </c>
      <c r="N80" s="42">
        <v>7501119.25</v>
      </c>
      <c r="O80" s="37">
        <v>84908958.049999997</v>
      </c>
      <c r="P80" s="37">
        <v>6496112.7199999997</v>
      </c>
      <c r="Q80" s="37">
        <v>143578350.94</v>
      </c>
      <c r="R80" s="37">
        <v>7423345.3699999992</v>
      </c>
      <c r="S80" s="43">
        <v>159765034.94</v>
      </c>
      <c r="T80" s="43">
        <v>4642699.8800000008</v>
      </c>
      <c r="U80" s="43">
        <v>101619576.98</v>
      </c>
      <c r="V80" s="43">
        <v>1090918.3399999999</v>
      </c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17"/>
    </row>
    <row r="81" spans="2:49" s="20" customFormat="1" ht="12" customHeight="1" outlineLevel="2" x14ac:dyDescent="0.25">
      <c r="B81" s="19"/>
      <c r="C81" s="39"/>
      <c r="D81" s="41" t="s">
        <v>63</v>
      </c>
      <c r="E81" s="42">
        <v>0</v>
      </c>
      <c r="F81" s="42">
        <v>2141997.38</v>
      </c>
      <c r="G81" s="42">
        <v>0</v>
      </c>
      <c r="H81" s="42">
        <v>2058742.82</v>
      </c>
      <c r="I81" s="42">
        <v>23077848.100000001</v>
      </c>
      <c r="J81" s="42">
        <v>3242280.96</v>
      </c>
      <c r="K81" s="42">
        <v>55614606.269999996</v>
      </c>
      <c r="L81" s="42">
        <v>2754402.12</v>
      </c>
      <c r="M81" s="42">
        <v>83140704.99000001</v>
      </c>
      <c r="N81" s="42">
        <v>2854675.61</v>
      </c>
      <c r="O81" s="37">
        <v>93347527.010000005</v>
      </c>
      <c r="P81" s="37">
        <v>2777957.04</v>
      </c>
      <c r="Q81" s="37">
        <v>147875385.94999999</v>
      </c>
      <c r="R81" s="37">
        <v>5626766.5700000003</v>
      </c>
      <c r="S81" s="43">
        <v>167650876.22</v>
      </c>
      <c r="T81" s="43">
        <v>7420047.6999999993</v>
      </c>
      <c r="U81" s="43">
        <v>310707614.33999997</v>
      </c>
      <c r="V81" s="43">
        <v>12571839.550000001</v>
      </c>
      <c r="W81" s="43">
        <v>523696674.51999998</v>
      </c>
      <c r="X81" s="43">
        <v>11375772.48</v>
      </c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17"/>
    </row>
    <row r="82" spans="2:49" s="16" customFormat="1" ht="12" customHeight="1" outlineLevel="1" x14ac:dyDescent="0.25">
      <c r="B82" s="19"/>
      <c r="C82" s="39"/>
      <c r="D82" s="41" t="s">
        <v>64</v>
      </c>
      <c r="E82" s="42">
        <v>0</v>
      </c>
      <c r="F82" s="42">
        <v>99579.87</v>
      </c>
      <c r="G82" s="42">
        <v>0</v>
      </c>
      <c r="H82" s="42">
        <v>49976.09</v>
      </c>
      <c r="I82" s="42">
        <v>0</v>
      </c>
      <c r="J82" s="42">
        <v>111822.35</v>
      </c>
      <c r="K82" s="42">
        <v>485061.61</v>
      </c>
      <c r="L82" s="42">
        <v>191794.71</v>
      </c>
      <c r="M82" s="42">
        <v>487310.22</v>
      </c>
      <c r="N82" s="42">
        <v>168043.84</v>
      </c>
      <c r="O82" s="37">
        <v>538420.52</v>
      </c>
      <c r="P82" s="37">
        <v>164359.35999999999</v>
      </c>
      <c r="Q82" s="37">
        <v>859637.48</v>
      </c>
      <c r="R82" s="37">
        <v>229036.91</v>
      </c>
      <c r="S82" s="43">
        <v>999415.92999999993</v>
      </c>
      <c r="T82" s="43">
        <v>226194.78</v>
      </c>
      <c r="U82" s="43">
        <v>1398392.25</v>
      </c>
      <c r="V82" s="43">
        <v>258959.02</v>
      </c>
      <c r="W82" s="43">
        <v>2406924.17</v>
      </c>
      <c r="X82" s="43">
        <v>354547.39</v>
      </c>
      <c r="Y82" s="43">
        <v>3973202.51</v>
      </c>
      <c r="Z82" s="43">
        <v>427467.57</v>
      </c>
      <c r="AA82" s="43">
        <v>5518817.9299999997</v>
      </c>
      <c r="AB82" s="43">
        <v>374613.37</v>
      </c>
      <c r="AC82" s="43">
        <v>3146838.37</v>
      </c>
      <c r="AD82" s="43">
        <v>123041.7</v>
      </c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17"/>
    </row>
    <row r="83" spans="2:49" s="16" customFormat="1" ht="12" customHeight="1" outlineLevel="1" x14ac:dyDescent="0.25">
      <c r="B83" s="21"/>
      <c r="C83" s="32"/>
      <c r="D83" s="41" t="s">
        <v>49</v>
      </c>
      <c r="E83" s="42">
        <v>714838.47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v>0</v>
      </c>
      <c r="O83" s="37"/>
      <c r="P83" s="37"/>
      <c r="Q83" s="37"/>
      <c r="R83" s="37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17"/>
    </row>
    <row r="84" spans="2:49" s="16" customFormat="1" ht="12" customHeight="1" outlineLevel="1" x14ac:dyDescent="0.25">
      <c r="B84" s="21"/>
      <c r="C84" s="32"/>
      <c r="D84" s="41" t="s">
        <v>65</v>
      </c>
      <c r="E84" s="42">
        <v>0</v>
      </c>
      <c r="F84" s="42">
        <v>0</v>
      </c>
      <c r="G84" s="42">
        <v>0</v>
      </c>
      <c r="H84" s="42">
        <v>59233.79</v>
      </c>
      <c r="I84" s="42">
        <v>0</v>
      </c>
      <c r="J84" s="42">
        <v>1156196.43</v>
      </c>
      <c r="K84" s="42">
        <v>0</v>
      </c>
      <c r="L84" s="42">
        <v>1331720.82</v>
      </c>
      <c r="M84" s="42">
        <v>6528269.5</v>
      </c>
      <c r="N84" s="42">
        <v>4194468.08</v>
      </c>
      <c r="O84" s="37">
        <v>10560719.23</v>
      </c>
      <c r="P84" s="37">
        <v>7994246.8100000005</v>
      </c>
      <c r="Q84" s="37">
        <v>21149392.640000001</v>
      </c>
      <c r="R84" s="37">
        <v>10233303.699999999</v>
      </c>
      <c r="S84" s="43">
        <v>26770876.66</v>
      </c>
      <c r="T84" s="43">
        <v>13998818.99</v>
      </c>
      <c r="U84" s="43">
        <v>48940799.459999993</v>
      </c>
      <c r="V84" s="43">
        <v>28567423.270000003</v>
      </c>
      <c r="W84" s="43">
        <v>81809471.890000001</v>
      </c>
      <c r="X84" s="43">
        <v>51362960.439999998</v>
      </c>
      <c r="Y84" s="43">
        <v>117957874.03</v>
      </c>
      <c r="Z84" s="43">
        <v>54291712.510000005</v>
      </c>
      <c r="AA84" s="43">
        <v>159393057.65000001</v>
      </c>
      <c r="AB84" s="43">
        <v>51165770.719999999</v>
      </c>
      <c r="AC84" s="43">
        <v>213465957.63999999</v>
      </c>
      <c r="AD84" s="43">
        <v>74003983.420000002</v>
      </c>
      <c r="AE84" s="43">
        <v>0</v>
      </c>
      <c r="AF84" s="43">
        <v>0</v>
      </c>
      <c r="AG84" s="43">
        <v>171903023.03999999</v>
      </c>
      <c r="AH84" s="43">
        <v>0</v>
      </c>
      <c r="AI84" s="43">
        <v>0</v>
      </c>
      <c r="AJ84" s="43">
        <v>0</v>
      </c>
      <c r="AK84" s="43">
        <v>0</v>
      </c>
      <c r="AL84" s="43">
        <v>0</v>
      </c>
      <c r="AM84" s="43">
        <v>171903023.03999999</v>
      </c>
      <c r="AN84" s="43">
        <v>0</v>
      </c>
      <c r="AO84" s="43">
        <v>0</v>
      </c>
      <c r="AP84" s="43">
        <v>107233992.93000001</v>
      </c>
      <c r="AQ84" s="43">
        <v>0</v>
      </c>
      <c r="AR84" s="43">
        <v>0</v>
      </c>
      <c r="AS84" s="43">
        <v>0</v>
      </c>
      <c r="AT84" s="43">
        <v>0</v>
      </c>
      <c r="AU84" s="43">
        <v>0</v>
      </c>
      <c r="AV84" s="43">
        <v>107233992.93000001</v>
      </c>
      <c r="AW84" s="17"/>
    </row>
    <row r="85" spans="2:49" s="16" customFormat="1" ht="12" customHeight="1" outlineLevel="1" x14ac:dyDescent="0.25">
      <c r="B85" s="21"/>
      <c r="C85" s="32"/>
      <c r="D85" s="41" t="s">
        <v>75</v>
      </c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37"/>
      <c r="P85" s="37">
        <v>831545.11</v>
      </c>
      <c r="Q85" s="37">
        <v>8927281.620000001</v>
      </c>
      <c r="R85" s="37">
        <v>3305737.38</v>
      </c>
      <c r="S85" s="43">
        <v>9680257.9900000002</v>
      </c>
      <c r="T85" s="43">
        <v>5046780.92</v>
      </c>
      <c r="U85" s="43">
        <v>20101204.5</v>
      </c>
      <c r="V85" s="43">
        <v>12617582.390000001</v>
      </c>
      <c r="W85" s="43">
        <v>33238569.109999999</v>
      </c>
      <c r="X85" s="43">
        <v>23635888.619999997</v>
      </c>
      <c r="Y85" s="43">
        <v>47853118.716000006</v>
      </c>
      <c r="Z85" s="43">
        <v>19588225.899999999</v>
      </c>
      <c r="AA85" s="43">
        <v>61908502.93</v>
      </c>
      <c r="AB85" s="43">
        <v>12668453.76</v>
      </c>
      <c r="AC85" s="43">
        <v>89994311.659999996</v>
      </c>
      <c r="AD85" s="43">
        <v>32321859.16</v>
      </c>
      <c r="AE85" s="43">
        <v>0</v>
      </c>
      <c r="AF85" s="43">
        <v>0</v>
      </c>
      <c r="AG85" s="43">
        <v>0</v>
      </c>
      <c r="AH85" s="43">
        <v>0</v>
      </c>
      <c r="AI85" s="43">
        <v>73946443.900000006</v>
      </c>
      <c r="AJ85" s="43">
        <v>0</v>
      </c>
      <c r="AK85" s="43">
        <v>0</v>
      </c>
      <c r="AL85" s="43">
        <v>0</v>
      </c>
      <c r="AM85" s="43">
        <v>73946443.900000006</v>
      </c>
      <c r="AN85" s="43">
        <v>0</v>
      </c>
      <c r="AO85" s="43">
        <v>0</v>
      </c>
      <c r="AP85" s="43">
        <v>0</v>
      </c>
      <c r="AQ85" s="43">
        <v>0</v>
      </c>
      <c r="AR85" s="43">
        <v>69577074.700000003</v>
      </c>
      <c r="AS85" s="43">
        <v>0</v>
      </c>
      <c r="AT85" s="43">
        <v>0</v>
      </c>
      <c r="AU85" s="43">
        <v>0</v>
      </c>
      <c r="AV85" s="43">
        <v>69577074.700000003</v>
      </c>
      <c r="AW85" s="17"/>
    </row>
    <row r="86" spans="2:49" s="16" customFormat="1" ht="12" customHeight="1" outlineLevel="1" x14ac:dyDescent="0.25">
      <c r="B86" s="21"/>
      <c r="C86" s="32"/>
      <c r="D86" s="41" t="s">
        <v>99</v>
      </c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37"/>
      <c r="P86" s="37"/>
      <c r="Q86" s="37"/>
      <c r="R86" s="37"/>
      <c r="S86" s="43"/>
      <c r="T86" s="43"/>
      <c r="U86" s="43"/>
      <c r="V86" s="43"/>
      <c r="W86" s="43"/>
      <c r="X86" s="43"/>
      <c r="Y86" s="43">
        <v>0</v>
      </c>
      <c r="Z86" s="43">
        <v>0</v>
      </c>
      <c r="AA86" s="43">
        <v>0</v>
      </c>
      <c r="AB86" s="43">
        <v>1586753.73</v>
      </c>
      <c r="AC86" s="43">
        <v>6464441.4800000004</v>
      </c>
      <c r="AD86" s="43">
        <v>5285149.5300000012</v>
      </c>
      <c r="AE86" s="43">
        <v>0</v>
      </c>
      <c r="AF86" s="43">
        <v>0</v>
      </c>
      <c r="AG86" s="43">
        <v>0</v>
      </c>
      <c r="AH86" s="43">
        <v>0</v>
      </c>
      <c r="AI86" s="43">
        <v>0</v>
      </c>
      <c r="AJ86" s="43">
        <v>5482533.9699999997</v>
      </c>
      <c r="AK86" s="43">
        <v>0</v>
      </c>
      <c r="AL86" s="43">
        <v>0</v>
      </c>
      <c r="AM86" s="43">
        <v>5482533.9699999997</v>
      </c>
      <c r="AN86" s="43">
        <v>0</v>
      </c>
      <c r="AO86" s="43">
        <v>0</v>
      </c>
      <c r="AP86" s="43">
        <v>0</v>
      </c>
      <c r="AQ86" s="43">
        <v>0</v>
      </c>
      <c r="AR86" s="43">
        <v>0</v>
      </c>
      <c r="AS86" s="43">
        <v>8372517.9340000004</v>
      </c>
      <c r="AT86" s="43">
        <v>0</v>
      </c>
      <c r="AU86" s="43">
        <v>0</v>
      </c>
      <c r="AV86" s="43">
        <v>8372517.9300000006</v>
      </c>
      <c r="AW86" s="17"/>
    </row>
    <row r="87" spans="2:49" s="16" customFormat="1" ht="12" customHeight="1" outlineLevel="1" x14ac:dyDescent="0.25">
      <c r="B87" s="21"/>
      <c r="C87" s="32"/>
      <c r="D87" s="41" t="s">
        <v>110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37"/>
      <c r="P87" s="37"/>
      <c r="Q87" s="37"/>
      <c r="R87" s="37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>
        <v>0</v>
      </c>
      <c r="AD87" s="43">
        <v>23476331.940000001</v>
      </c>
      <c r="AE87" s="43">
        <v>0</v>
      </c>
      <c r="AF87" s="43">
        <v>0</v>
      </c>
      <c r="AG87" s="43">
        <v>0</v>
      </c>
      <c r="AH87" s="43">
        <v>0</v>
      </c>
      <c r="AI87" s="43">
        <v>0</v>
      </c>
      <c r="AJ87" s="43">
        <v>0</v>
      </c>
      <c r="AK87" s="43">
        <v>0</v>
      </c>
      <c r="AL87" s="43">
        <v>0</v>
      </c>
      <c r="AM87" s="43">
        <v>0</v>
      </c>
      <c r="AN87" s="43">
        <v>0</v>
      </c>
      <c r="AO87" s="43">
        <v>0</v>
      </c>
      <c r="AP87" s="43">
        <v>0</v>
      </c>
      <c r="AQ87" s="43">
        <v>0</v>
      </c>
      <c r="AR87" s="43">
        <v>0</v>
      </c>
      <c r="AS87" s="43">
        <v>59810389.149999999</v>
      </c>
      <c r="AT87" s="43">
        <v>0</v>
      </c>
      <c r="AU87" s="43">
        <v>0</v>
      </c>
      <c r="AV87" s="43">
        <v>59810389.149999999</v>
      </c>
      <c r="AW87" s="17"/>
    </row>
    <row r="88" spans="2:49" s="16" customFormat="1" ht="12" customHeight="1" outlineLevel="1" x14ac:dyDescent="0.25">
      <c r="B88" s="21"/>
      <c r="C88" s="32"/>
      <c r="D88" s="41" t="s">
        <v>112</v>
      </c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37"/>
      <c r="P88" s="37"/>
      <c r="Q88" s="37"/>
      <c r="R88" s="37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>
        <v>0</v>
      </c>
      <c r="AD88" s="43">
        <v>8744427.370000001</v>
      </c>
      <c r="AE88" s="43">
        <v>0</v>
      </c>
      <c r="AF88" s="43">
        <v>0</v>
      </c>
      <c r="AG88" s="43">
        <v>0</v>
      </c>
      <c r="AH88" s="43">
        <v>0</v>
      </c>
      <c r="AI88" s="43">
        <v>0</v>
      </c>
      <c r="AJ88" s="43">
        <v>0</v>
      </c>
      <c r="AK88" s="43">
        <v>0</v>
      </c>
      <c r="AL88" s="43">
        <v>0</v>
      </c>
      <c r="AM88" s="43">
        <v>0</v>
      </c>
      <c r="AN88" s="43">
        <v>10012062.114399999</v>
      </c>
      <c r="AO88" s="43">
        <v>0</v>
      </c>
      <c r="AP88" s="43">
        <v>0</v>
      </c>
      <c r="AQ88" s="43">
        <v>0</v>
      </c>
      <c r="AR88" s="43">
        <v>0</v>
      </c>
      <c r="AS88" s="43">
        <v>0</v>
      </c>
      <c r="AT88" s="43">
        <v>40523758.546499997</v>
      </c>
      <c r="AU88" s="43">
        <v>0</v>
      </c>
      <c r="AV88" s="43">
        <v>50535820.659999996</v>
      </c>
      <c r="AW88" s="17"/>
    </row>
    <row r="89" spans="2:49" s="16" customFormat="1" ht="12" customHeight="1" outlineLevel="1" x14ac:dyDescent="0.25">
      <c r="B89" s="21"/>
      <c r="C89" s="32"/>
      <c r="D89" s="41" t="s">
        <v>54</v>
      </c>
      <c r="E89" s="42">
        <v>0</v>
      </c>
      <c r="F89" s="42">
        <v>0</v>
      </c>
      <c r="G89" s="42">
        <v>0</v>
      </c>
      <c r="H89" s="42">
        <v>0</v>
      </c>
      <c r="I89" s="42">
        <v>445070.52</v>
      </c>
      <c r="J89" s="42">
        <v>9866.59</v>
      </c>
      <c r="K89" s="42">
        <v>236887.52</v>
      </c>
      <c r="L89" s="42">
        <v>12641.17</v>
      </c>
      <c r="M89" s="42">
        <v>472547.85</v>
      </c>
      <c r="N89" s="42">
        <v>33332.410000000003</v>
      </c>
      <c r="O89" s="37">
        <v>522919.65</v>
      </c>
      <c r="P89" s="37">
        <v>51360.51</v>
      </c>
      <c r="Q89" s="37">
        <v>838121.63</v>
      </c>
      <c r="R89" s="37">
        <v>84787.33</v>
      </c>
      <c r="S89" s="43">
        <v>938212.83000000007</v>
      </c>
      <c r="T89" s="43">
        <v>99061.51999999999</v>
      </c>
      <c r="U89" s="43">
        <v>1616529.75</v>
      </c>
      <c r="V89" s="43">
        <v>232698.27</v>
      </c>
      <c r="W89" s="43">
        <v>3013256.95</v>
      </c>
      <c r="X89" s="43">
        <v>347673.2</v>
      </c>
      <c r="Y89" s="43">
        <v>4121084.55</v>
      </c>
      <c r="Z89" s="43">
        <v>287167.74</v>
      </c>
      <c r="AA89" s="43">
        <v>5486817.7699999996</v>
      </c>
      <c r="AB89" s="43">
        <v>213890.01</v>
      </c>
      <c r="AC89" s="43">
        <v>7640484.0999999996</v>
      </c>
      <c r="AD89" s="43">
        <v>209300.2</v>
      </c>
      <c r="AE89" s="43">
        <v>0</v>
      </c>
      <c r="AF89" s="43">
        <v>0</v>
      </c>
      <c r="AG89" s="43">
        <v>0</v>
      </c>
      <c r="AH89" s="43">
        <v>6261671.3500000006</v>
      </c>
      <c r="AI89" s="43">
        <v>0</v>
      </c>
      <c r="AJ89" s="43">
        <v>0</v>
      </c>
      <c r="AK89" s="43">
        <v>0</v>
      </c>
      <c r="AL89" s="43">
        <v>0</v>
      </c>
      <c r="AM89" s="43">
        <v>6261671.3499999996</v>
      </c>
      <c r="AN89" s="43">
        <v>0</v>
      </c>
      <c r="AO89" s="43">
        <v>0</v>
      </c>
      <c r="AP89" s="43">
        <v>0</v>
      </c>
      <c r="AQ89" s="43">
        <v>223092.54890000002</v>
      </c>
      <c r="AR89" s="43">
        <v>0</v>
      </c>
      <c r="AS89" s="43">
        <v>0</v>
      </c>
      <c r="AT89" s="43">
        <v>0</v>
      </c>
      <c r="AU89" s="43">
        <v>0</v>
      </c>
      <c r="AV89" s="43">
        <v>223092.55</v>
      </c>
      <c r="AW89" s="17"/>
    </row>
    <row r="90" spans="2:49" s="16" customFormat="1" ht="12" customHeight="1" outlineLevel="1" x14ac:dyDescent="0.25">
      <c r="B90" s="21"/>
      <c r="C90" s="32"/>
      <c r="D90" s="41" t="s">
        <v>103</v>
      </c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37"/>
      <c r="P90" s="37"/>
      <c r="Q90" s="37"/>
      <c r="R90" s="37"/>
      <c r="S90" s="43"/>
      <c r="T90" s="43"/>
      <c r="U90" s="43"/>
      <c r="V90" s="43"/>
      <c r="W90" s="43"/>
      <c r="X90" s="43"/>
      <c r="Y90" s="43"/>
      <c r="Z90" s="43"/>
      <c r="AA90" s="43">
        <v>7158200</v>
      </c>
      <c r="AB90" s="43">
        <v>468156.75</v>
      </c>
      <c r="AC90" s="43">
        <v>21082600</v>
      </c>
      <c r="AD90" s="43">
        <v>3942368.6999999997</v>
      </c>
      <c r="AE90" s="43">
        <v>0</v>
      </c>
      <c r="AF90" s="43">
        <v>0</v>
      </c>
      <c r="AG90" s="43">
        <v>0</v>
      </c>
      <c r="AH90" s="43">
        <v>0</v>
      </c>
      <c r="AI90" s="43">
        <v>0</v>
      </c>
      <c r="AJ90" s="43">
        <v>17909500</v>
      </c>
      <c r="AK90" s="43">
        <v>0</v>
      </c>
      <c r="AL90" s="43">
        <v>0</v>
      </c>
      <c r="AM90" s="43">
        <v>17909500</v>
      </c>
      <c r="AN90" s="43">
        <v>0</v>
      </c>
      <c r="AO90" s="43">
        <v>0</v>
      </c>
      <c r="AP90" s="43">
        <v>0</v>
      </c>
      <c r="AQ90" s="43">
        <v>0</v>
      </c>
      <c r="AR90" s="43">
        <v>0</v>
      </c>
      <c r="AS90" s="43">
        <v>8166532.4400000004</v>
      </c>
      <c r="AT90" s="43">
        <v>0</v>
      </c>
      <c r="AU90" s="43">
        <v>0</v>
      </c>
      <c r="AV90" s="43">
        <v>8166532.4400000004</v>
      </c>
      <c r="AW90" s="17"/>
    </row>
    <row r="91" spans="2:49" s="16" customFormat="1" ht="12" customHeight="1" outlineLevel="1" x14ac:dyDescent="0.25">
      <c r="B91" s="21"/>
      <c r="C91" s="32"/>
      <c r="D91" s="41" t="s">
        <v>77</v>
      </c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37"/>
      <c r="P91" s="37"/>
      <c r="Q91" s="37"/>
      <c r="R91" s="37"/>
      <c r="S91" s="43">
        <v>0</v>
      </c>
      <c r="T91" s="43">
        <v>9529137.4800000004</v>
      </c>
      <c r="U91" s="43">
        <v>0</v>
      </c>
      <c r="V91" s="43">
        <v>33820041.299999997</v>
      </c>
      <c r="W91" s="43">
        <v>0</v>
      </c>
      <c r="X91" s="43">
        <v>88454962.939999998</v>
      </c>
      <c r="Y91" s="43">
        <v>359278888.60000002</v>
      </c>
      <c r="Z91" s="43">
        <v>120267610.94</v>
      </c>
      <c r="AA91" s="43">
        <v>502153408.63</v>
      </c>
      <c r="AB91" s="43">
        <v>80327328.590000004</v>
      </c>
      <c r="AC91" s="43">
        <v>640293888.3599999</v>
      </c>
      <c r="AD91" s="43">
        <v>88628476.459999993</v>
      </c>
      <c r="AE91" s="43">
        <v>0</v>
      </c>
      <c r="AF91" s="43">
        <v>0</v>
      </c>
      <c r="AG91" s="43">
        <v>0</v>
      </c>
      <c r="AH91" s="43">
        <v>570561695.76999998</v>
      </c>
      <c r="AI91" s="43">
        <v>0</v>
      </c>
      <c r="AJ91" s="43">
        <v>0</v>
      </c>
      <c r="AK91" s="43">
        <v>737722221.62</v>
      </c>
      <c r="AL91" s="43">
        <v>0</v>
      </c>
      <c r="AM91" s="43">
        <v>1308283917.3899999</v>
      </c>
      <c r="AN91" s="43">
        <v>0</v>
      </c>
      <c r="AO91" s="43">
        <v>0</v>
      </c>
      <c r="AP91" s="43">
        <v>0</v>
      </c>
      <c r="AQ91" s="43">
        <v>177117414.5</v>
      </c>
      <c r="AR91" s="43">
        <v>0</v>
      </c>
      <c r="AS91" s="43">
        <v>0</v>
      </c>
      <c r="AT91" s="43">
        <v>280325505.66000003</v>
      </c>
      <c r="AU91" s="43">
        <v>0</v>
      </c>
      <c r="AV91" s="43">
        <v>457442920.16000003</v>
      </c>
      <c r="AW91" s="17"/>
    </row>
    <row r="92" spans="2:49" s="16" customFormat="1" ht="12" customHeight="1" outlineLevel="1" x14ac:dyDescent="0.25">
      <c r="B92" s="21"/>
      <c r="C92" s="32"/>
      <c r="D92" s="41" t="s">
        <v>105</v>
      </c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37"/>
      <c r="P92" s="37"/>
      <c r="Q92" s="37"/>
      <c r="R92" s="37"/>
      <c r="S92" s="43"/>
      <c r="T92" s="43"/>
      <c r="U92" s="43"/>
      <c r="V92" s="43"/>
      <c r="W92" s="43"/>
      <c r="X92" s="43"/>
      <c r="Y92" s="43"/>
      <c r="Z92" s="43"/>
      <c r="AA92" s="43">
        <v>0</v>
      </c>
      <c r="AB92" s="43">
        <v>9324218.3990000002</v>
      </c>
      <c r="AC92" s="43">
        <v>0</v>
      </c>
      <c r="AD92" s="43">
        <v>99257882.920000002</v>
      </c>
      <c r="AE92" s="43">
        <v>0</v>
      </c>
      <c r="AF92" s="43">
        <v>0</v>
      </c>
      <c r="AG92" s="43">
        <v>0</v>
      </c>
      <c r="AH92" s="43">
        <v>0</v>
      </c>
      <c r="AI92" s="43">
        <v>0</v>
      </c>
      <c r="AJ92" s="43">
        <v>0</v>
      </c>
      <c r="AK92" s="43">
        <v>0</v>
      </c>
      <c r="AL92" s="43">
        <v>0</v>
      </c>
      <c r="AM92" s="43">
        <v>0</v>
      </c>
      <c r="AN92" s="43">
        <v>98068307.24000001</v>
      </c>
      <c r="AO92" s="43">
        <v>0</v>
      </c>
      <c r="AP92" s="43">
        <v>0</v>
      </c>
      <c r="AQ92" s="43">
        <v>0</v>
      </c>
      <c r="AR92" s="43">
        <v>0</v>
      </c>
      <c r="AS92" s="43">
        <v>332943852.00600004</v>
      </c>
      <c r="AT92" s="43">
        <v>0</v>
      </c>
      <c r="AU92" s="43">
        <v>0</v>
      </c>
      <c r="AV92" s="43">
        <v>431012159.25000006</v>
      </c>
      <c r="AW92" s="17"/>
    </row>
    <row r="93" spans="2:49" s="16" customFormat="1" ht="12" customHeight="1" outlineLevel="1" x14ac:dyDescent="0.25">
      <c r="B93" s="21"/>
      <c r="C93" s="32"/>
      <c r="D93" s="41" t="s">
        <v>81</v>
      </c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37"/>
      <c r="P93" s="37"/>
      <c r="Q93" s="37"/>
      <c r="R93" s="37"/>
      <c r="S93" s="43">
        <v>0</v>
      </c>
      <c r="T93" s="43">
        <v>66600851.720000006</v>
      </c>
      <c r="U93" s="43">
        <v>0</v>
      </c>
      <c r="V93" s="43">
        <v>283895051.10000002</v>
      </c>
      <c r="W93" s="43">
        <v>870353100</v>
      </c>
      <c r="X93" s="43">
        <v>540797604.25</v>
      </c>
      <c r="Y93" s="43">
        <v>2149106580</v>
      </c>
      <c r="Z93" s="43">
        <v>515646194.81999993</v>
      </c>
      <c r="AA93" s="43">
        <v>2787841800</v>
      </c>
      <c r="AB93" s="43">
        <v>407495176.85999995</v>
      </c>
      <c r="AC93" s="43">
        <v>4071027600</v>
      </c>
      <c r="AD93" s="43">
        <v>516305024.22000003</v>
      </c>
      <c r="AE93" s="43">
        <v>0</v>
      </c>
      <c r="AF93" s="43">
        <v>0</v>
      </c>
      <c r="AG93" s="43">
        <v>0</v>
      </c>
      <c r="AH93" s="43">
        <v>0</v>
      </c>
      <c r="AI93" s="43">
        <v>3344652000</v>
      </c>
      <c r="AJ93" s="43">
        <v>0</v>
      </c>
      <c r="AK93" s="43">
        <v>0</v>
      </c>
      <c r="AL93" s="43">
        <v>0</v>
      </c>
      <c r="AM93" s="43">
        <v>3344652000</v>
      </c>
      <c r="AN93" s="43">
        <v>1644768.06</v>
      </c>
      <c r="AO93" s="43">
        <v>0</v>
      </c>
      <c r="AP93" s="43">
        <v>207974.36</v>
      </c>
      <c r="AQ93" s="43">
        <v>1985936.77</v>
      </c>
      <c r="AR93" s="43">
        <v>510276610.84760797</v>
      </c>
      <c r="AS93" s="43">
        <v>70345.94</v>
      </c>
      <c r="AT93" s="43">
        <v>0</v>
      </c>
      <c r="AU93" s="43">
        <v>3306292.71</v>
      </c>
      <c r="AV93" s="43">
        <v>517491928.68999994</v>
      </c>
      <c r="AW93" s="17"/>
    </row>
    <row r="94" spans="2:49" s="16" customFormat="1" ht="12" customHeight="1" outlineLevel="1" x14ac:dyDescent="0.25">
      <c r="B94" s="21"/>
      <c r="C94" s="32"/>
      <c r="D94" s="41" t="s">
        <v>83</v>
      </c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37"/>
      <c r="P94" s="37"/>
      <c r="Q94" s="37"/>
      <c r="R94" s="37"/>
      <c r="S94" s="43"/>
      <c r="T94" s="43"/>
      <c r="U94" s="43">
        <v>0</v>
      </c>
      <c r="V94" s="43">
        <v>233778154.39000002</v>
      </c>
      <c r="W94" s="43">
        <v>0</v>
      </c>
      <c r="X94" s="43">
        <v>536184112.50999999</v>
      </c>
      <c r="Y94" s="43">
        <v>2456437665</v>
      </c>
      <c r="Z94" s="43">
        <v>561465947.76999998</v>
      </c>
      <c r="AA94" s="43">
        <v>3186514650</v>
      </c>
      <c r="AB94" s="43">
        <v>436604950.04000002</v>
      </c>
      <c r="AC94" s="43">
        <v>4653201300</v>
      </c>
      <c r="AD94" s="43">
        <v>546032258.91000009</v>
      </c>
      <c r="AE94" s="43">
        <v>0</v>
      </c>
      <c r="AF94" s="43">
        <v>0</v>
      </c>
      <c r="AG94" s="43">
        <v>0</v>
      </c>
      <c r="AH94" s="43">
        <v>0</v>
      </c>
      <c r="AI94" s="43">
        <v>3822951000</v>
      </c>
      <c r="AJ94" s="43">
        <v>0</v>
      </c>
      <c r="AK94" s="43">
        <v>0</v>
      </c>
      <c r="AL94" s="43">
        <v>0</v>
      </c>
      <c r="AM94" s="43">
        <v>3822951000</v>
      </c>
      <c r="AN94" s="43">
        <v>0</v>
      </c>
      <c r="AO94" s="43">
        <v>0</v>
      </c>
      <c r="AP94" s="43">
        <v>1694851.2100000002</v>
      </c>
      <c r="AQ94" s="43">
        <v>0</v>
      </c>
      <c r="AR94" s="43">
        <v>531363570.53239202</v>
      </c>
      <c r="AS94" s="43">
        <v>70345.94</v>
      </c>
      <c r="AT94" s="43">
        <v>1860201.13</v>
      </c>
      <c r="AU94" s="43">
        <v>727305.13</v>
      </c>
      <c r="AV94" s="43">
        <v>535716273.93999994</v>
      </c>
      <c r="AW94" s="17"/>
    </row>
    <row r="95" spans="2:49" s="16" customFormat="1" ht="12" customHeight="1" outlineLevel="1" x14ac:dyDescent="0.25">
      <c r="B95" s="21"/>
      <c r="C95" s="32"/>
      <c r="D95" s="41" t="s">
        <v>90</v>
      </c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37"/>
      <c r="P95" s="37"/>
      <c r="Q95" s="37"/>
      <c r="R95" s="37"/>
      <c r="S95" s="43"/>
      <c r="T95" s="43"/>
      <c r="U95" s="43"/>
      <c r="V95" s="43"/>
      <c r="W95" s="43">
        <v>0</v>
      </c>
      <c r="X95" s="43">
        <v>0</v>
      </c>
      <c r="Y95" s="43">
        <v>0</v>
      </c>
      <c r="Z95" s="43">
        <v>26008649.240000002</v>
      </c>
      <c r="AA95" s="43">
        <v>0</v>
      </c>
      <c r="AB95" s="43">
        <v>61594622.780000001</v>
      </c>
      <c r="AC95" s="43">
        <v>208933172.56</v>
      </c>
      <c r="AD95" s="43">
        <v>214685313.22999999</v>
      </c>
      <c r="AE95" s="43">
        <v>0</v>
      </c>
      <c r="AF95" s="43">
        <v>0</v>
      </c>
      <c r="AG95" s="43">
        <v>0</v>
      </c>
      <c r="AH95" s="43">
        <v>0</v>
      </c>
      <c r="AI95" s="43">
        <v>0</v>
      </c>
      <c r="AJ95" s="43">
        <v>438259332.83999997</v>
      </c>
      <c r="AK95" s="43">
        <v>0</v>
      </c>
      <c r="AL95" s="43">
        <v>0</v>
      </c>
      <c r="AM95" s="43">
        <v>438259332.83999997</v>
      </c>
      <c r="AN95" s="43">
        <v>0</v>
      </c>
      <c r="AO95" s="43">
        <v>0</v>
      </c>
      <c r="AP95" s="43">
        <v>0</v>
      </c>
      <c r="AQ95" s="43">
        <v>0</v>
      </c>
      <c r="AR95" s="43">
        <v>0</v>
      </c>
      <c r="AS95" s="43">
        <v>285729399.36000001</v>
      </c>
      <c r="AT95" s="43">
        <v>0</v>
      </c>
      <c r="AU95" s="43">
        <v>0</v>
      </c>
      <c r="AV95" s="43">
        <v>285729399.36000001</v>
      </c>
      <c r="AW95" s="17"/>
    </row>
    <row r="96" spans="2:49" s="20" customFormat="1" ht="12" customHeight="1" outlineLevel="1" x14ac:dyDescent="0.25">
      <c r="B96" s="21"/>
      <c r="C96" s="32"/>
      <c r="D96" s="41"/>
      <c r="E96" s="42"/>
      <c r="F96" s="42"/>
      <c r="G96" s="42"/>
      <c r="H96" s="42"/>
      <c r="I96" s="42"/>
      <c r="J96" s="42"/>
      <c r="K96" s="38"/>
      <c r="L96" s="38"/>
      <c r="M96" s="38"/>
      <c r="N96" s="38"/>
      <c r="O96" s="35"/>
      <c r="P96" s="35"/>
      <c r="Q96" s="35"/>
      <c r="R96" s="35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17"/>
    </row>
    <row r="97" spans="2:49" s="20" customFormat="1" ht="12" customHeight="1" outlineLevel="2" x14ac:dyDescent="0.25">
      <c r="B97" s="19"/>
      <c r="C97" s="39" t="s">
        <v>92</v>
      </c>
      <c r="D97" s="40"/>
      <c r="E97" s="34">
        <f t="shared" ref="E97:F97" si="11">SUM(E98:E103)</f>
        <v>43115014.361000001</v>
      </c>
      <c r="F97" s="34">
        <f t="shared" si="11"/>
        <v>3855487.7249799999</v>
      </c>
      <c r="G97" s="34">
        <f t="shared" ref="G97:L97" si="12">SUM(G98:G103)</f>
        <v>46163003.741999999</v>
      </c>
      <c r="H97" s="34">
        <f t="shared" si="12"/>
        <v>3089204.4892120617</v>
      </c>
      <c r="I97" s="34">
        <f t="shared" si="12"/>
        <v>42743278.640000001</v>
      </c>
      <c r="J97" s="34">
        <f t="shared" si="12"/>
        <v>1895381.22</v>
      </c>
      <c r="K97" s="34">
        <f t="shared" si="12"/>
        <v>14041460.060000001</v>
      </c>
      <c r="L97" s="34">
        <f t="shared" si="12"/>
        <v>332571</v>
      </c>
      <c r="M97" s="34">
        <f t="shared" ref="M97:P97" si="13">SUM(M98:M103)</f>
        <v>0</v>
      </c>
      <c r="N97" s="34">
        <f t="shared" si="13"/>
        <v>0</v>
      </c>
      <c r="O97" s="35">
        <f t="shared" si="13"/>
        <v>0</v>
      </c>
      <c r="P97" s="35">
        <f t="shared" si="13"/>
        <v>0</v>
      </c>
      <c r="Q97" s="35">
        <f>SUM(Q98:Q103)</f>
        <v>0</v>
      </c>
      <c r="R97" s="35">
        <f>SUM(R98:R103)</f>
        <v>0</v>
      </c>
      <c r="S97" s="36"/>
      <c r="T97" s="36"/>
      <c r="U97" s="36">
        <v>0</v>
      </c>
      <c r="V97" s="36">
        <v>32318933.670000002</v>
      </c>
      <c r="W97" s="36">
        <v>0</v>
      </c>
      <c r="X97" s="36">
        <v>146611371.89999998</v>
      </c>
      <c r="Y97" s="36">
        <v>498630035.83000004</v>
      </c>
      <c r="Z97" s="36">
        <v>204806394.80344146</v>
      </c>
      <c r="AA97" s="36">
        <v>1508875228.72</v>
      </c>
      <c r="AB97" s="36">
        <v>312122760.98000002</v>
      </c>
      <c r="AC97" s="36">
        <v>3229526240.3309898</v>
      </c>
      <c r="AD97" s="36">
        <v>507382255.40999997</v>
      </c>
      <c r="AE97" s="36">
        <v>0</v>
      </c>
      <c r="AF97" s="36">
        <v>0</v>
      </c>
      <c r="AG97" s="36">
        <v>646049821.92339897</v>
      </c>
      <c r="AH97" s="36">
        <v>0</v>
      </c>
      <c r="AI97" s="36">
        <v>2054821619.0500002</v>
      </c>
      <c r="AJ97" s="36">
        <v>0</v>
      </c>
      <c r="AK97" s="36">
        <v>370853867.60000002</v>
      </c>
      <c r="AL97" s="36">
        <v>708738340.83595991</v>
      </c>
      <c r="AM97" s="36">
        <v>3780463649.4099998</v>
      </c>
      <c r="AN97" s="36">
        <v>0</v>
      </c>
      <c r="AO97" s="36">
        <v>0</v>
      </c>
      <c r="AP97" s="36">
        <v>40449423.657798916</v>
      </c>
      <c r="AQ97" s="36">
        <v>0</v>
      </c>
      <c r="AR97" s="36">
        <v>292687143.90934193</v>
      </c>
      <c r="AS97" s="36">
        <v>0</v>
      </c>
      <c r="AT97" s="36">
        <v>190227525.47</v>
      </c>
      <c r="AU97" s="36">
        <v>33865441.538358003</v>
      </c>
      <c r="AV97" s="36">
        <v>557229534.57999992</v>
      </c>
      <c r="AW97" s="17"/>
    </row>
    <row r="98" spans="2:49" s="20" customFormat="1" ht="12" customHeight="1" outlineLevel="2" x14ac:dyDescent="0.25">
      <c r="B98" s="19"/>
      <c r="C98" s="39"/>
      <c r="D98" s="41" t="s">
        <v>8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42">
        <v>0</v>
      </c>
      <c r="M98" s="42">
        <v>0</v>
      </c>
      <c r="N98" s="42">
        <v>0</v>
      </c>
      <c r="O98" s="37">
        <v>0</v>
      </c>
      <c r="P98" s="37">
        <v>0</v>
      </c>
      <c r="Q98" s="37">
        <v>0</v>
      </c>
      <c r="R98" s="37">
        <v>0</v>
      </c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17"/>
    </row>
    <row r="99" spans="2:49" s="20" customFormat="1" ht="12" customHeight="1" outlineLevel="2" x14ac:dyDescent="0.25">
      <c r="B99" s="19"/>
      <c r="C99" s="39"/>
      <c r="D99" s="41" t="s">
        <v>9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42">
        <v>0</v>
      </c>
      <c r="N99" s="42">
        <v>0</v>
      </c>
      <c r="O99" s="37">
        <v>0</v>
      </c>
      <c r="P99" s="37">
        <v>0</v>
      </c>
      <c r="Q99" s="37">
        <v>0</v>
      </c>
      <c r="R99" s="37">
        <v>0</v>
      </c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17"/>
    </row>
    <row r="100" spans="2:49" s="20" customFormat="1" ht="12" customHeight="1" outlineLevel="2" x14ac:dyDescent="0.25">
      <c r="B100" s="19"/>
      <c r="C100" s="39"/>
      <c r="D100" s="41" t="s">
        <v>10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37">
        <v>0</v>
      </c>
      <c r="P100" s="37">
        <v>0</v>
      </c>
      <c r="Q100" s="37">
        <v>0</v>
      </c>
      <c r="R100" s="37">
        <v>0</v>
      </c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17"/>
    </row>
    <row r="101" spans="2:49" s="20" customFormat="1" ht="12" customHeight="1" outlineLevel="2" x14ac:dyDescent="0.25">
      <c r="B101" s="19"/>
      <c r="C101" s="39"/>
      <c r="D101" s="41" t="s">
        <v>11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2"/>
      <c r="N101" s="42"/>
      <c r="O101" s="37"/>
      <c r="P101" s="37"/>
      <c r="Q101" s="37"/>
      <c r="R101" s="37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17"/>
    </row>
    <row r="102" spans="2:49" s="20" customFormat="1" ht="12" customHeight="1" outlineLevel="2" x14ac:dyDescent="0.25">
      <c r="B102" s="19"/>
      <c r="C102" s="39"/>
      <c r="D102" s="41" t="s">
        <v>16</v>
      </c>
      <c r="E102" s="42">
        <v>22343965.73</v>
      </c>
      <c r="F102" s="42">
        <v>3443023.33</v>
      </c>
      <c r="G102" s="42">
        <v>24188393.07</v>
      </c>
      <c r="H102" s="42">
        <v>2581127.44</v>
      </c>
      <c r="I102" s="42">
        <v>24866249.719999999</v>
      </c>
      <c r="J102" s="42">
        <v>1472108.67</v>
      </c>
      <c r="K102" s="42">
        <v>14041460.060000001</v>
      </c>
      <c r="L102" s="42">
        <v>332571</v>
      </c>
      <c r="M102" s="42">
        <v>0</v>
      </c>
      <c r="N102" s="42"/>
      <c r="O102" s="37">
        <v>0</v>
      </c>
      <c r="P102" s="37"/>
      <c r="Q102" s="37">
        <v>0</v>
      </c>
      <c r="R102" s="37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17"/>
    </row>
    <row r="103" spans="2:49" s="20" customFormat="1" ht="12" customHeight="1" outlineLevel="2" x14ac:dyDescent="0.25">
      <c r="B103" s="19"/>
      <c r="C103" s="39"/>
      <c r="D103" s="41" t="s">
        <v>12</v>
      </c>
      <c r="E103" s="42">
        <v>20771048.630999997</v>
      </c>
      <c r="F103" s="42">
        <v>412464.39498000004</v>
      </c>
      <c r="G103" s="42">
        <v>21974610.671999998</v>
      </c>
      <c r="H103" s="42">
        <v>508077.04921206168</v>
      </c>
      <c r="I103" s="42">
        <v>17877028.920000002</v>
      </c>
      <c r="J103" s="42">
        <v>423272.55</v>
      </c>
      <c r="K103" s="42">
        <v>0</v>
      </c>
      <c r="L103" s="42">
        <v>0</v>
      </c>
      <c r="M103" s="42">
        <v>0</v>
      </c>
      <c r="N103" s="42">
        <v>0</v>
      </c>
      <c r="O103" s="37">
        <v>0</v>
      </c>
      <c r="P103" s="37">
        <v>0</v>
      </c>
      <c r="Q103" s="37">
        <v>0</v>
      </c>
      <c r="R103" s="37">
        <v>0</v>
      </c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17"/>
    </row>
    <row r="104" spans="2:49" s="20" customFormat="1" ht="12" customHeight="1" outlineLevel="2" x14ac:dyDescent="0.25">
      <c r="B104" s="19"/>
      <c r="C104" s="39"/>
      <c r="D104" s="44" t="s">
        <v>88</v>
      </c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37"/>
      <c r="P104" s="37"/>
      <c r="Q104" s="37"/>
      <c r="R104" s="37"/>
      <c r="S104" s="43"/>
      <c r="T104" s="43"/>
      <c r="U104" s="43">
        <v>0</v>
      </c>
      <c r="V104" s="43">
        <v>32318933.670000002</v>
      </c>
      <c r="W104" s="43">
        <v>0</v>
      </c>
      <c r="X104" s="43">
        <v>7990197.1899999995</v>
      </c>
      <c r="Y104" s="43">
        <v>95637828.219999999</v>
      </c>
      <c r="Z104" s="43">
        <v>21148992.359999999</v>
      </c>
      <c r="AA104" s="43">
        <v>337518883.94</v>
      </c>
      <c r="AB104" s="43">
        <v>34741259.049999997</v>
      </c>
      <c r="AC104" s="43">
        <v>597295913.77098989</v>
      </c>
      <c r="AD104" s="43">
        <v>35472021.479999997</v>
      </c>
      <c r="AE104" s="43">
        <v>0</v>
      </c>
      <c r="AF104" s="43">
        <v>0</v>
      </c>
      <c r="AG104" s="43">
        <v>476731798.773399</v>
      </c>
      <c r="AH104" s="43">
        <v>0</v>
      </c>
      <c r="AI104" s="43">
        <v>0</v>
      </c>
      <c r="AJ104" s="43">
        <v>0</v>
      </c>
      <c r="AK104" s="43">
        <v>0</v>
      </c>
      <c r="AL104" s="43">
        <v>708738340.83595991</v>
      </c>
      <c r="AM104" s="43">
        <v>1185470139.6100001</v>
      </c>
      <c r="AN104" s="43">
        <v>0</v>
      </c>
      <c r="AO104" s="43">
        <v>0</v>
      </c>
      <c r="AP104" s="43">
        <v>27068925.087798916</v>
      </c>
      <c r="AQ104" s="43">
        <v>0</v>
      </c>
      <c r="AR104" s="43">
        <v>0</v>
      </c>
      <c r="AS104" s="43">
        <v>0</v>
      </c>
      <c r="AT104" s="43">
        <v>0</v>
      </c>
      <c r="AU104" s="43">
        <v>33865441.538358003</v>
      </c>
      <c r="AV104" s="43">
        <v>60934366.629999995</v>
      </c>
      <c r="AW104" s="17"/>
    </row>
    <row r="105" spans="2:49" s="20" customFormat="1" ht="12" customHeight="1" outlineLevel="2" x14ac:dyDescent="0.25">
      <c r="B105" s="19"/>
      <c r="C105" s="39"/>
      <c r="D105" s="44" t="s">
        <v>86</v>
      </c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37"/>
      <c r="P105" s="37"/>
      <c r="Q105" s="37"/>
      <c r="R105" s="37"/>
      <c r="S105" s="43"/>
      <c r="T105" s="43"/>
      <c r="U105" s="43"/>
      <c r="V105" s="43"/>
      <c r="W105" s="43">
        <v>0</v>
      </c>
      <c r="X105" s="43">
        <v>117249759.11</v>
      </c>
      <c r="Y105" s="43">
        <v>338832244.38</v>
      </c>
      <c r="Z105" s="43">
        <v>85454896.610662997</v>
      </c>
      <c r="AA105" s="43">
        <v>818158133.64999998</v>
      </c>
      <c r="AB105" s="43">
        <v>127281855.80000001</v>
      </c>
      <c r="AC105" s="43">
        <v>1300710016.3800001</v>
      </c>
      <c r="AD105" s="43">
        <v>171903103.38</v>
      </c>
      <c r="AE105" s="43">
        <v>0</v>
      </c>
      <c r="AF105" s="43">
        <v>0</v>
      </c>
      <c r="AG105" s="43">
        <v>0</v>
      </c>
      <c r="AH105" s="43">
        <v>0</v>
      </c>
      <c r="AI105" s="43">
        <v>1193250349.5</v>
      </c>
      <c r="AJ105" s="43">
        <v>0</v>
      </c>
      <c r="AK105" s="43">
        <v>0</v>
      </c>
      <c r="AL105" s="43">
        <v>0</v>
      </c>
      <c r="AM105" s="43">
        <v>1193250349.5</v>
      </c>
      <c r="AN105" s="43">
        <v>0</v>
      </c>
      <c r="AO105" s="43">
        <v>0</v>
      </c>
      <c r="AP105" s="43">
        <v>0</v>
      </c>
      <c r="AQ105" s="43">
        <v>0</v>
      </c>
      <c r="AR105" s="43">
        <v>143029344.62996599</v>
      </c>
      <c r="AS105" s="43">
        <v>0</v>
      </c>
      <c r="AT105" s="43">
        <v>0</v>
      </c>
      <c r="AU105" s="43">
        <v>0</v>
      </c>
      <c r="AV105" s="43">
        <v>143029344.63</v>
      </c>
      <c r="AW105" s="17"/>
    </row>
    <row r="106" spans="2:49" s="20" customFormat="1" ht="12" customHeight="1" outlineLevel="2" x14ac:dyDescent="0.25">
      <c r="B106" s="19"/>
      <c r="C106" s="39"/>
      <c r="D106" s="44" t="s">
        <v>87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37"/>
      <c r="P106" s="37"/>
      <c r="Q106" s="37"/>
      <c r="R106" s="37"/>
      <c r="S106" s="43"/>
      <c r="T106" s="43"/>
      <c r="U106" s="43"/>
      <c r="V106" s="43"/>
      <c r="W106" s="43">
        <v>0</v>
      </c>
      <c r="X106" s="43">
        <v>21170030.120000001</v>
      </c>
      <c r="Y106" s="43">
        <v>64159963.229999997</v>
      </c>
      <c r="Z106" s="43">
        <v>23140371.997716472</v>
      </c>
      <c r="AA106" s="43">
        <v>175321584.66999999</v>
      </c>
      <c r="AB106" s="43">
        <v>28227168.899999999</v>
      </c>
      <c r="AC106" s="43">
        <v>287837983.44</v>
      </c>
      <c r="AD106" s="43">
        <v>41022934.489999995</v>
      </c>
      <c r="AE106" s="43">
        <v>0</v>
      </c>
      <c r="AF106" s="43">
        <v>0</v>
      </c>
      <c r="AG106" s="43">
        <v>0</v>
      </c>
      <c r="AH106" s="43">
        <v>0</v>
      </c>
      <c r="AI106" s="43">
        <v>113422393.90000001</v>
      </c>
      <c r="AJ106" s="43">
        <v>0</v>
      </c>
      <c r="AK106" s="43">
        <v>129921237.62</v>
      </c>
      <c r="AL106" s="43">
        <v>0</v>
      </c>
      <c r="AM106" s="43">
        <v>243343631.52000001</v>
      </c>
      <c r="AN106" s="43">
        <v>0</v>
      </c>
      <c r="AO106" s="43">
        <v>0</v>
      </c>
      <c r="AP106" s="43">
        <v>0</v>
      </c>
      <c r="AQ106" s="43">
        <v>0</v>
      </c>
      <c r="AR106" s="43">
        <v>9982114.879999999</v>
      </c>
      <c r="AS106" s="43">
        <v>0</v>
      </c>
      <c r="AT106" s="43">
        <v>23280261.899999999</v>
      </c>
      <c r="AU106" s="43">
        <v>0</v>
      </c>
      <c r="AV106" s="43">
        <v>33262376.780000001</v>
      </c>
      <c r="AW106" s="17"/>
    </row>
    <row r="107" spans="2:49" s="20" customFormat="1" ht="12" customHeight="1" outlineLevel="2" x14ac:dyDescent="0.25">
      <c r="B107" s="19"/>
      <c r="C107" s="39"/>
      <c r="D107" s="44" t="s">
        <v>94</v>
      </c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37"/>
      <c r="P107" s="37"/>
      <c r="Q107" s="37"/>
      <c r="R107" s="37"/>
      <c r="S107" s="43"/>
      <c r="T107" s="43"/>
      <c r="U107" s="43"/>
      <c r="V107" s="43"/>
      <c r="W107" s="43"/>
      <c r="X107" s="43"/>
      <c r="Y107" s="43">
        <v>0</v>
      </c>
      <c r="Z107" s="43">
        <v>66671103.711752005</v>
      </c>
      <c r="AA107" s="43">
        <v>177876626.46000001</v>
      </c>
      <c r="AB107" s="43">
        <v>101158710.09</v>
      </c>
      <c r="AC107" s="43">
        <v>1043682326.74</v>
      </c>
      <c r="AD107" s="43">
        <v>186085225.16000003</v>
      </c>
      <c r="AE107" s="43">
        <v>0</v>
      </c>
      <c r="AF107" s="43">
        <v>0</v>
      </c>
      <c r="AG107" s="43">
        <v>169318023.15000001</v>
      </c>
      <c r="AH107" s="43">
        <v>0</v>
      </c>
      <c r="AI107" s="43">
        <v>748148875.64999998</v>
      </c>
      <c r="AJ107" s="43">
        <v>0</v>
      </c>
      <c r="AK107" s="43">
        <v>240932629.97999999</v>
      </c>
      <c r="AL107" s="43">
        <v>0</v>
      </c>
      <c r="AM107" s="43">
        <v>1158399528.78</v>
      </c>
      <c r="AN107" s="43">
        <v>0</v>
      </c>
      <c r="AO107" s="43">
        <v>0</v>
      </c>
      <c r="AP107" s="43">
        <v>13380498.57</v>
      </c>
      <c r="AQ107" s="43">
        <v>0</v>
      </c>
      <c r="AR107" s="43">
        <v>139675684.39937595</v>
      </c>
      <c r="AS107" s="43">
        <v>0</v>
      </c>
      <c r="AT107" s="43">
        <v>38064462.289999999</v>
      </c>
      <c r="AU107" s="43">
        <v>0</v>
      </c>
      <c r="AV107" s="43">
        <v>191120645.25999999</v>
      </c>
      <c r="AW107" s="17"/>
    </row>
    <row r="108" spans="2:49" s="20" customFormat="1" ht="12" customHeight="1" outlineLevel="2" x14ac:dyDescent="0.25">
      <c r="B108" s="19"/>
      <c r="C108" s="39"/>
      <c r="D108" s="44" t="s">
        <v>91</v>
      </c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37"/>
      <c r="P108" s="37"/>
      <c r="Q108" s="37"/>
      <c r="R108" s="37"/>
      <c r="S108" s="43"/>
      <c r="T108" s="43"/>
      <c r="U108" s="43"/>
      <c r="V108" s="43"/>
      <c r="W108" s="43">
        <v>0</v>
      </c>
      <c r="X108" s="43">
        <v>201385.48</v>
      </c>
      <c r="Y108" s="43">
        <v>0</v>
      </c>
      <c r="Z108" s="43">
        <v>8391030.1233099997</v>
      </c>
      <c r="AA108" s="43">
        <v>0</v>
      </c>
      <c r="AB108" s="43">
        <v>20713767.140000001</v>
      </c>
      <c r="AC108" s="43">
        <v>0</v>
      </c>
      <c r="AD108" s="43">
        <v>72898970.900000006</v>
      </c>
      <c r="AE108" s="43">
        <v>0</v>
      </c>
      <c r="AF108" s="43">
        <v>0</v>
      </c>
      <c r="AG108" s="43">
        <v>0</v>
      </c>
      <c r="AH108" s="43">
        <v>0</v>
      </c>
      <c r="AI108" s="43">
        <v>0</v>
      </c>
      <c r="AJ108" s="43">
        <v>0</v>
      </c>
      <c r="AK108" s="43">
        <v>0</v>
      </c>
      <c r="AL108" s="43">
        <v>0</v>
      </c>
      <c r="AM108" s="43">
        <v>0</v>
      </c>
      <c r="AN108" s="43">
        <v>0</v>
      </c>
      <c r="AO108" s="43">
        <v>0</v>
      </c>
      <c r="AP108" s="43">
        <v>0</v>
      </c>
      <c r="AQ108" s="43">
        <v>0</v>
      </c>
      <c r="AR108" s="43">
        <v>0</v>
      </c>
      <c r="AS108" s="43">
        <v>0</v>
      </c>
      <c r="AT108" s="43">
        <v>128882801.28</v>
      </c>
      <c r="AU108" s="43">
        <v>0</v>
      </c>
      <c r="AV108" s="43">
        <v>128882801.28</v>
      </c>
      <c r="AW108" s="17"/>
    </row>
    <row r="109" spans="2:49" s="20" customFormat="1" ht="12" customHeight="1" outlineLevel="1" x14ac:dyDescent="0.25">
      <c r="B109" s="21"/>
      <c r="C109" s="32"/>
      <c r="D109" s="33"/>
      <c r="E109" s="37"/>
      <c r="F109" s="37"/>
      <c r="G109" s="37"/>
      <c r="H109" s="37"/>
      <c r="I109" s="37"/>
      <c r="J109" s="37"/>
      <c r="K109" s="38"/>
      <c r="L109" s="38"/>
      <c r="M109" s="38"/>
      <c r="N109" s="38"/>
      <c r="O109" s="35"/>
      <c r="P109" s="35"/>
      <c r="Q109" s="35"/>
      <c r="R109" s="35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17"/>
    </row>
    <row r="110" spans="2:49" s="20" customFormat="1" ht="12" customHeight="1" outlineLevel="2" x14ac:dyDescent="0.25">
      <c r="B110" s="19"/>
      <c r="C110" s="39" t="s">
        <v>50</v>
      </c>
      <c r="D110" s="40"/>
      <c r="E110" s="34">
        <f>+SUM(E111:E112)</f>
        <v>108409142.765</v>
      </c>
      <c r="F110" s="34">
        <f>+SUM(F111:F112)</f>
        <v>66822581.443570018</v>
      </c>
      <c r="G110" s="34">
        <f>+SUM(G111:G113)</f>
        <v>72374366.189444855</v>
      </c>
      <c r="H110" s="34">
        <f>+SUM(H111:H113)</f>
        <v>360521363.10075212</v>
      </c>
      <c r="I110" s="34">
        <f t="shared" ref="I110:N110" si="14">+SUM(I111:I119)</f>
        <v>79926145.944973871</v>
      </c>
      <c r="J110" s="34">
        <f t="shared" si="14"/>
        <v>386128937.3688972</v>
      </c>
      <c r="K110" s="34">
        <f t="shared" si="14"/>
        <v>1230219251.7</v>
      </c>
      <c r="L110" s="34">
        <f t="shared" si="14"/>
        <v>547160365.21889055</v>
      </c>
      <c r="M110" s="34">
        <f t="shared" si="14"/>
        <v>143840497.27090001</v>
      </c>
      <c r="N110" s="34">
        <f t="shared" si="14"/>
        <v>658938246.4134295</v>
      </c>
      <c r="O110" s="35">
        <f t="shared" ref="O110:R110" si="15">+SUM(O111:O119)</f>
        <v>164948923.99000001</v>
      </c>
      <c r="P110" s="35">
        <f t="shared" si="15"/>
        <v>719143991.33999991</v>
      </c>
      <c r="Q110" s="35">
        <f t="shared" si="15"/>
        <v>260875533.49000001</v>
      </c>
      <c r="R110" s="35">
        <f t="shared" si="15"/>
        <v>1587426430.5689406</v>
      </c>
      <c r="S110" s="36">
        <v>7280443435.8018932</v>
      </c>
      <c r="T110" s="36">
        <v>2311634153.3904881</v>
      </c>
      <c r="U110" s="36">
        <v>0</v>
      </c>
      <c r="V110" s="36">
        <v>4106536680.8781033</v>
      </c>
      <c r="W110" s="36">
        <v>1717338281.25</v>
      </c>
      <c r="X110" s="36">
        <v>6718069339.0731039</v>
      </c>
      <c r="Y110" s="36">
        <v>2594137500</v>
      </c>
      <c r="Z110" s="36">
        <v>7728328379.8593102</v>
      </c>
      <c r="AA110" s="36">
        <v>3528843750</v>
      </c>
      <c r="AB110" s="36">
        <v>9654369962.2582817</v>
      </c>
      <c r="AC110" s="36">
        <v>4740562500</v>
      </c>
      <c r="AD110" s="36">
        <v>15237360362.826754</v>
      </c>
      <c r="AE110" s="36">
        <v>1737562500</v>
      </c>
      <c r="AF110" s="36">
        <v>0</v>
      </c>
      <c r="AG110" s="36">
        <v>0</v>
      </c>
      <c r="AH110" s="36">
        <v>2077500000</v>
      </c>
      <c r="AI110" s="36">
        <v>0</v>
      </c>
      <c r="AJ110" s="36">
        <v>29489707237.230003</v>
      </c>
      <c r="AK110" s="36">
        <v>2560312500</v>
      </c>
      <c r="AL110" s="36">
        <v>0</v>
      </c>
      <c r="AM110" s="36">
        <v>35865082237.230003</v>
      </c>
      <c r="AN110" s="36">
        <v>3427955578.6599998</v>
      </c>
      <c r="AO110" s="36">
        <v>1084364.96</v>
      </c>
      <c r="AP110" s="36">
        <v>1190000.17</v>
      </c>
      <c r="AQ110" s="36">
        <v>556386167.09599996</v>
      </c>
      <c r="AR110" s="36">
        <v>4320875724.8999996</v>
      </c>
      <c r="AS110" s="36">
        <v>6084309429.8699999</v>
      </c>
      <c r="AT110" s="36">
        <v>4958342014.4730005</v>
      </c>
      <c r="AU110" s="36">
        <v>2078838.3</v>
      </c>
      <c r="AV110" s="36">
        <v>19352222118.43919</v>
      </c>
      <c r="AW110" s="17"/>
    </row>
    <row r="111" spans="2:49" s="20" customFormat="1" ht="12" customHeight="1" outlineLevel="2" x14ac:dyDescent="0.25">
      <c r="B111" s="19"/>
      <c r="C111" s="39"/>
      <c r="D111" s="41" t="s">
        <v>66</v>
      </c>
      <c r="E111" s="42">
        <v>108409142.765</v>
      </c>
      <c r="F111" s="42">
        <v>66822581.443570018</v>
      </c>
      <c r="G111" s="42">
        <v>72374366.189444855</v>
      </c>
      <c r="H111" s="42">
        <v>58659866.525877066</v>
      </c>
      <c r="I111" s="42">
        <v>79926145.944973871</v>
      </c>
      <c r="J111" s="42">
        <v>54807426.297181748</v>
      </c>
      <c r="K111" s="42">
        <v>96771751.700000003</v>
      </c>
      <c r="L111" s="42">
        <v>54909259.152569994</v>
      </c>
      <c r="M111" s="42">
        <v>143840497.27090001</v>
      </c>
      <c r="N111" s="42">
        <v>63668744.650687985</v>
      </c>
      <c r="O111" s="37">
        <v>164948923.99000001</v>
      </c>
      <c r="P111" s="37">
        <v>56821456.849999994</v>
      </c>
      <c r="Q111" s="37">
        <v>260875533.49000001</v>
      </c>
      <c r="R111" s="37">
        <v>55295841.631055839</v>
      </c>
      <c r="S111" s="43">
        <v>266402875.80189374</v>
      </c>
      <c r="T111" s="43">
        <v>29658415.22548794</v>
      </c>
      <c r="U111" s="43"/>
      <c r="V111" s="43"/>
      <c r="W111" s="43"/>
      <c r="X111" s="43">
        <v>381129.63999999996</v>
      </c>
      <c r="Y111" s="43"/>
      <c r="Z111" s="43"/>
      <c r="AA111" s="43"/>
      <c r="AB111" s="43">
        <v>1162395.3400000001</v>
      </c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17"/>
    </row>
    <row r="112" spans="2:49" s="20" customFormat="1" ht="12" customHeight="1" outlineLevel="2" x14ac:dyDescent="0.25">
      <c r="B112" s="19"/>
      <c r="C112" s="39"/>
      <c r="D112" s="41" t="s">
        <v>67</v>
      </c>
      <c r="E112" s="42">
        <v>0</v>
      </c>
      <c r="F112" s="42">
        <v>0</v>
      </c>
      <c r="G112" s="42">
        <v>0</v>
      </c>
      <c r="H112" s="42">
        <v>251366692.98487502</v>
      </c>
      <c r="I112" s="42">
        <v>0</v>
      </c>
      <c r="J112" s="42">
        <v>221756628.62818792</v>
      </c>
      <c r="K112" s="42">
        <v>0</v>
      </c>
      <c r="L112" s="42">
        <v>261414357.45374998</v>
      </c>
      <c r="M112" s="42">
        <v>0</v>
      </c>
      <c r="N112" s="42">
        <v>399495111.83536267</v>
      </c>
      <c r="O112" s="35"/>
      <c r="P112" s="37">
        <v>444535871.10999995</v>
      </c>
      <c r="Q112" s="37"/>
      <c r="R112" s="37">
        <v>942773681.42167783</v>
      </c>
      <c r="S112" s="43">
        <v>3542488560</v>
      </c>
      <c r="T112" s="43">
        <v>412540426.89999998</v>
      </c>
      <c r="U112" s="43"/>
      <c r="V112" s="43">
        <v>132193.51</v>
      </c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17"/>
    </row>
    <row r="113" spans="2:49" s="20" customFormat="1" ht="12" customHeight="1" outlineLevel="2" x14ac:dyDescent="0.25">
      <c r="B113" s="19"/>
      <c r="C113" s="39"/>
      <c r="D113" s="41" t="s">
        <v>68</v>
      </c>
      <c r="E113" s="42"/>
      <c r="F113" s="42"/>
      <c r="G113" s="42">
        <v>0</v>
      </c>
      <c r="H113" s="42">
        <v>50494803.590000004</v>
      </c>
      <c r="I113" s="42">
        <v>0</v>
      </c>
      <c r="J113" s="42">
        <v>108626017.72352749</v>
      </c>
      <c r="K113" s="42">
        <v>0</v>
      </c>
      <c r="L113" s="42">
        <v>128046526.03</v>
      </c>
      <c r="M113" s="42">
        <v>0</v>
      </c>
      <c r="N113" s="42">
        <v>195774389.92737883</v>
      </c>
      <c r="O113" s="35"/>
      <c r="P113" s="37">
        <v>217786663.38</v>
      </c>
      <c r="Q113" s="37"/>
      <c r="R113" s="37">
        <v>176201395.68999997</v>
      </c>
      <c r="S113" s="43">
        <v>3471552000</v>
      </c>
      <c r="T113" s="43">
        <v>404279511.37</v>
      </c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17"/>
    </row>
    <row r="114" spans="2:49" s="20" customFormat="1" ht="12" customHeight="1" outlineLevel="2" x14ac:dyDescent="0.25">
      <c r="B114" s="19"/>
      <c r="C114" s="39"/>
      <c r="D114" s="41" t="s">
        <v>100</v>
      </c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35"/>
      <c r="P114" s="37"/>
      <c r="Q114" s="37"/>
      <c r="R114" s="37">
        <v>413155511.8262068</v>
      </c>
      <c r="S114" s="43">
        <v>0</v>
      </c>
      <c r="T114" s="43">
        <v>863676914.55500007</v>
      </c>
      <c r="U114" s="43">
        <v>0</v>
      </c>
      <c r="V114" s="43">
        <v>1605068915.5481033</v>
      </c>
      <c r="W114" s="43">
        <v>0</v>
      </c>
      <c r="X114" s="43">
        <v>2707521640.6331034</v>
      </c>
      <c r="Y114" s="43">
        <v>0</v>
      </c>
      <c r="Z114" s="43">
        <v>1787172180.1693101</v>
      </c>
      <c r="AA114" s="43">
        <v>0</v>
      </c>
      <c r="AB114" s="43">
        <v>4185210935.3232822</v>
      </c>
      <c r="AC114" s="43">
        <v>0</v>
      </c>
      <c r="AD114" s="43">
        <v>6413868033.6283541</v>
      </c>
      <c r="AE114" s="43">
        <v>0</v>
      </c>
      <c r="AF114" s="43">
        <v>0</v>
      </c>
      <c r="AG114" s="43">
        <v>0</v>
      </c>
      <c r="AH114" s="43">
        <v>0</v>
      </c>
      <c r="AI114" s="43">
        <v>0</v>
      </c>
      <c r="AJ114" s="43">
        <v>29489707237.230003</v>
      </c>
      <c r="AK114" s="43">
        <v>0</v>
      </c>
      <c r="AL114" s="43">
        <v>0</v>
      </c>
      <c r="AM114" s="43">
        <v>29489707237.230003</v>
      </c>
      <c r="AN114" s="43">
        <v>0</v>
      </c>
      <c r="AO114" s="43">
        <v>0</v>
      </c>
      <c r="AP114" s="43">
        <v>0</v>
      </c>
      <c r="AQ114" s="43">
        <v>0</v>
      </c>
      <c r="AR114" s="43">
        <v>0</v>
      </c>
      <c r="AS114" s="43">
        <v>6082805251.7600002</v>
      </c>
      <c r="AT114" s="43">
        <v>0</v>
      </c>
      <c r="AU114" s="43">
        <v>0</v>
      </c>
      <c r="AV114" s="43">
        <v>6082805251.7691898</v>
      </c>
      <c r="AW114" s="17"/>
    </row>
    <row r="115" spans="2:49" s="20" customFormat="1" ht="12" customHeight="1" outlineLevel="2" x14ac:dyDescent="0.25">
      <c r="B115" s="19"/>
      <c r="C115" s="39"/>
      <c r="D115" s="41" t="s">
        <v>101</v>
      </c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35"/>
      <c r="P115" s="37"/>
      <c r="Q115" s="37"/>
      <c r="R115" s="37"/>
      <c r="S115" s="43">
        <v>0</v>
      </c>
      <c r="T115" s="43">
        <v>329503687.19999999</v>
      </c>
      <c r="U115" s="43">
        <v>0</v>
      </c>
      <c r="V115" s="43">
        <v>966431681.97000003</v>
      </c>
      <c r="W115" s="43">
        <v>0</v>
      </c>
      <c r="X115" s="43">
        <v>1787855225.9200001</v>
      </c>
      <c r="Y115" s="43">
        <v>0</v>
      </c>
      <c r="Z115" s="43">
        <v>2590216157.9700003</v>
      </c>
      <c r="AA115" s="43">
        <v>0</v>
      </c>
      <c r="AB115" s="43">
        <v>2586507784.46</v>
      </c>
      <c r="AC115" s="43">
        <v>0</v>
      </c>
      <c r="AD115" s="43">
        <v>4568644906.3499994</v>
      </c>
      <c r="AE115" s="43">
        <v>0</v>
      </c>
      <c r="AF115" s="43">
        <v>0</v>
      </c>
      <c r="AG115" s="43">
        <v>0</v>
      </c>
      <c r="AH115" s="43">
        <v>0</v>
      </c>
      <c r="AI115" s="43">
        <v>0</v>
      </c>
      <c r="AJ115" s="43">
        <v>0</v>
      </c>
      <c r="AK115" s="43">
        <v>0</v>
      </c>
      <c r="AL115" s="43">
        <v>0</v>
      </c>
      <c r="AM115" s="43">
        <v>0</v>
      </c>
      <c r="AN115" s="43">
        <v>0</v>
      </c>
      <c r="AO115" s="43">
        <v>0</v>
      </c>
      <c r="AP115" s="43">
        <v>0</v>
      </c>
      <c r="AQ115" s="43">
        <v>0</v>
      </c>
      <c r="AR115" s="43">
        <v>4319496305.54</v>
      </c>
      <c r="AS115" s="43">
        <v>0</v>
      </c>
      <c r="AT115" s="43">
        <v>0</v>
      </c>
      <c r="AU115" s="43">
        <v>0</v>
      </c>
      <c r="AV115" s="43">
        <v>4319496305.54</v>
      </c>
      <c r="AW115" s="17"/>
    </row>
    <row r="116" spans="2:49" s="20" customFormat="1" ht="12" customHeight="1" outlineLevel="2" x14ac:dyDescent="0.25">
      <c r="B116" s="19"/>
      <c r="C116" s="39"/>
      <c r="D116" s="41" t="s">
        <v>102</v>
      </c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35"/>
      <c r="P116" s="37"/>
      <c r="Q116" s="37"/>
      <c r="R116" s="37"/>
      <c r="S116" s="43">
        <v>0</v>
      </c>
      <c r="T116" s="43">
        <v>687690</v>
      </c>
      <c r="U116" s="43">
        <v>0</v>
      </c>
      <c r="V116" s="43">
        <v>800812891.72000003</v>
      </c>
      <c r="W116" s="43">
        <v>0</v>
      </c>
      <c r="X116" s="43">
        <v>1291375658.26</v>
      </c>
      <c r="Y116" s="43">
        <v>0</v>
      </c>
      <c r="Z116" s="43">
        <v>2126113088.8199999</v>
      </c>
      <c r="AA116" s="43">
        <v>0</v>
      </c>
      <c r="AB116" s="43">
        <v>1463319428.1200001</v>
      </c>
      <c r="AC116" s="43">
        <v>0</v>
      </c>
      <c r="AD116" s="43">
        <v>2695656081.7200003</v>
      </c>
      <c r="AE116" s="43">
        <v>0</v>
      </c>
      <c r="AF116" s="43">
        <v>0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0</v>
      </c>
      <c r="AM116" s="43">
        <v>0</v>
      </c>
      <c r="AN116" s="43">
        <v>2931577184.75</v>
      </c>
      <c r="AO116" s="43">
        <v>0</v>
      </c>
      <c r="AP116" s="43">
        <v>0</v>
      </c>
      <c r="AQ116" s="43">
        <v>0</v>
      </c>
      <c r="AR116" s="43">
        <v>0</v>
      </c>
      <c r="AS116" s="43">
        <v>0</v>
      </c>
      <c r="AT116" s="43">
        <v>4318094695.3100004</v>
      </c>
      <c r="AU116" s="43">
        <v>0</v>
      </c>
      <c r="AV116" s="43">
        <v>7249671880.0600004</v>
      </c>
      <c r="AW116" s="17"/>
    </row>
    <row r="117" spans="2:49" s="20" customFormat="1" ht="12" customHeight="1" outlineLevel="2" x14ac:dyDescent="0.25">
      <c r="B117" s="19"/>
      <c r="C117" s="39"/>
      <c r="D117" s="41" t="s">
        <v>79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35"/>
      <c r="P117" s="37"/>
      <c r="Q117" s="37"/>
      <c r="R117" s="37"/>
      <c r="S117" s="43">
        <v>0</v>
      </c>
      <c r="T117" s="43">
        <v>271287508.13999999</v>
      </c>
      <c r="U117" s="43">
        <v>0</v>
      </c>
      <c r="V117" s="43">
        <v>734090998.13</v>
      </c>
      <c r="W117" s="43">
        <v>1717338281.25</v>
      </c>
      <c r="X117" s="43">
        <v>930935684.61999989</v>
      </c>
      <c r="Y117" s="43">
        <v>2594137500</v>
      </c>
      <c r="Z117" s="43">
        <v>1224826952.8999999</v>
      </c>
      <c r="AA117" s="43">
        <v>3528843750</v>
      </c>
      <c r="AB117" s="43">
        <v>1418169419.0149999</v>
      </c>
      <c r="AC117" s="43">
        <v>4740562500</v>
      </c>
      <c r="AD117" s="43">
        <v>1559191341.1284001</v>
      </c>
      <c r="AE117" s="43">
        <v>1737562500</v>
      </c>
      <c r="AF117" s="43">
        <v>0</v>
      </c>
      <c r="AG117" s="43">
        <v>0</v>
      </c>
      <c r="AH117" s="43">
        <v>2077500000</v>
      </c>
      <c r="AI117" s="43">
        <v>0</v>
      </c>
      <c r="AJ117" s="43">
        <v>0</v>
      </c>
      <c r="AK117" s="43">
        <v>2560312500</v>
      </c>
      <c r="AL117" s="43">
        <v>0</v>
      </c>
      <c r="AM117" s="43">
        <v>6375375000</v>
      </c>
      <c r="AN117" s="43">
        <v>496378393.91000003</v>
      </c>
      <c r="AO117" s="43">
        <v>1084364.96</v>
      </c>
      <c r="AP117" s="43">
        <v>1190000.17</v>
      </c>
      <c r="AQ117" s="43">
        <v>556386167.09599996</v>
      </c>
      <c r="AR117" s="43">
        <v>1379419.36</v>
      </c>
      <c r="AS117" s="43">
        <v>1504178.11</v>
      </c>
      <c r="AT117" s="43">
        <v>640247319.16299999</v>
      </c>
      <c r="AU117" s="43">
        <v>2078838.3</v>
      </c>
      <c r="AV117" s="43">
        <v>1700248681.0699999</v>
      </c>
      <c r="AW117" s="17"/>
    </row>
    <row r="118" spans="2:49" s="20" customFormat="1" ht="12" customHeight="1" outlineLevel="2" x14ac:dyDescent="0.25">
      <c r="B118" s="19"/>
      <c r="C118" s="39"/>
      <c r="D118" s="41" t="s">
        <v>69</v>
      </c>
      <c r="E118" s="42"/>
      <c r="F118" s="42"/>
      <c r="G118" s="42"/>
      <c r="H118" s="42"/>
      <c r="I118" s="42">
        <v>0</v>
      </c>
      <c r="J118" s="42">
        <v>938864.72</v>
      </c>
      <c r="K118" s="42">
        <v>570227500</v>
      </c>
      <c r="L118" s="42">
        <v>53317678.422570571</v>
      </c>
      <c r="M118" s="42">
        <v>0</v>
      </c>
      <c r="N118" s="42"/>
      <c r="O118" s="35"/>
      <c r="P118" s="35"/>
      <c r="Q118" s="35"/>
      <c r="R118" s="35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17"/>
    </row>
    <row r="119" spans="2:49" s="20" customFormat="1" ht="12" customHeight="1" outlineLevel="2" x14ac:dyDescent="0.25">
      <c r="B119" s="19"/>
      <c r="C119" s="39"/>
      <c r="D119" s="41" t="s">
        <v>70</v>
      </c>
      <c r="E119" s="42"/>
      <c r="F119" s="42"/>
      <c r="G119" s="42"/>
      <c r="H119" s="42"/>
      <c r="I119" s="42">
        <v>0</v>
      </c>
      <c r="J119" s="42">
        <v>0</v>
      </c>
      <c r="K119" s="42">
        <v>563220000</v>
      </c>
      <c r="L119" s="42">
        <v>49472544.159999996</v>
      </c>
      <c r="M119" s="42"/>
      <c r="N119" s="42"/>
      <c r="O119" s="35"/>
      <c r="P119" s="35"/>
      <c r="Q119" s="35"/>
      <c r="R119" s="35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17"/>
    </row>
    <row r="120" spans="2:49" s="20" customFormat="1" ht="12" customHeight="1" outlineLevel="2" x14ac:dyDescent="0.25">
      <c r="B120" s="19"/>
      <c r="C120" s="39"/>
      <c r="D120" s="41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35"/>
      <c r="P120" s="35"/>
      <c r="Q120" s="35"/>
      <c r="R120" s="35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17"/>
    </row>
    <row r="121" spans="2:49" s="20" customFormat="1" ht="12" customHeight="1" outlineLevel="2" x14ac:dyDescent="0.25">
      <c r="B121" s="19"/>
      <c r="C121" s="39" t="s">
        <v>52</v>
      </c>
      <c r="D121" s="41"/>
      <c r="E121" s="34">
        <f t="shared" ref="E121:G121" si="16">+SUM(E122:E124)</f>
        <v>0</v>
      </c>
      <c r="F121" s="34">
        <f t="shared" si="16"/>
        <v>0</v>
      </c>
      <c r="G121" s="34">
        <f t="shared" si="16"/>
        <v>10580659.405923652</v>
      </c>
      <c r="H121" s="34">
        <f t="shared" ref="H121:N121" si="17">+SUM(H122:H124)</f>
        <v>8480338.2692728303</v>
      </c>
      <c r="I121" s="34">
        <f t="shared" si="17"/>
        <v>12357437.652815418</v>
      </c>
      <c r="J121" s="34">
        <f t="shared" si="17"/>
        <v>7893471.4164993661</v>
      </c>
      <c r="K121" s="34">
        <f t="shared" si="17"/>
        <v>16437879.376418423</v>
      </c>
      <c r="L121" s="34">
        <f t="shared" si="17"/>
        <v>9042525.5600000005</v>
      </c>
      <c r="M121" s="34">
        <f>+SUM(M122:M124)</f>
        <v>26875715.34</v>
      </c>
      <c r="N121" s="34">
        <f t="shared" si="17"/>
        <v>10659686.408000002</v>
      </c>
      <c r="O121" s="35">
        <f t="shared" ref="O121:R121" si="18">+SUM(O122:O124)</f>
        <v>29873525.919999994</v>
      </c>
      <c r="P121" s="35">
        <f t="shared" si="18"/>
        <v>8273889.9040000001</v>
      </c>
      <c r="Q121" s="35">
        <f t="shared" si="18"/>
        <v>57801843.160000004</v>
      </c>
      <c r="R121" s="35">
        <f t="shared" si="18"/>
        <v>7954992.2139999811</v>
      </c>
      <c r="S121" s="36">
        <v>47592873.890000001</v>
      </c>
      <c r="T121" s="36">
        <v>5129340.021799989</v>
      </c>
      <c r="U121" s="36">
        <v>63005497.389999993</v>
      </c>
      <c r="V121" s="36">
        <v>14013330.630619997</v>
      </c>
      <c r="W121" s="36">
        <v>98985359.180000007</v>
      </c>
      <c r="X121" s="36">
        <v>20830412.57</v>
      </c>
      <c r="Y121" s="36">
        <v>65668590.790000007</v>
      </c>
      <c r="Z121" s="36">
        <v>13262310.120000001</v>
      </c>
      <c r="AA121" s="36">
        <v>0</v>
      </c>
      <c r="AB121" s="36">
        <v>0</v>
      </c>
      <c r="AC121" s="36">
        <v>0</v>
      </c>
      <c r="AD121" s="36">
        <v>0</v>
      </c>
      <c r="AE121" s="36">
        <v>0</v>
      </c>
      <c r="AF121" s="36">
        <v>0</v>
      </c>
      <c r="AG121" s="36">
        <v>0</v>
      </c>
      <c r="AH121" s="36">
        <v>0</v>
      </c>
      <c r="AI121" s="36">
        <v>0</v>
      </c>
      <c r="AJ121" s="36">
        <v>0</v>
      </c>
      <c r="AK121" s="36">
        <v>0</v>
      </c>
      <c r="AL121" s="36">
        <v>0</v>
      </c>
      <c r="AM121" s="36">
        <v>0</v>
      </c>
      <c r="AN121" s="36">
        <v>0</v>
      </c>
      <c r="AO121" s="36">
        <v>0</v>
      </c>
      <c r="AP121" s="36">
        <v>0</v>
      </c>
      <c r="AQ121" s="36">
        <v>0</v>
      </c>
      <c r="AR121" s="36">
        <v>0</v>
      </c>
      <c r="AS121" s="36">
        <v>0</v>
      </c>
      <c r="AT121" s="36">
        <v>0</v>
      </c>
      <c r="AU121" s="36">
        <v>0</v>
      </c>
      <c r="AV121" s="36">
        <v>0</v>
      </c>
      <c r="AW121" s="17"/>
    </row>
    <row r="122" spans="2:49" s="20" customFormat="1" ht="12" customHeight="1" outlineLevel="2" x14ac:dyDescent="0.25">
      <c r="B122" s="19"/>
      <c r="C122" s="39"/>
      <c r="D122" s="41" t="s">
        <v>71</v>
      </c>
      <c r="E122" s="42">
        <v>0</v>
      </c>
      <c r="F122" s="42">
        <v>0</v>
      </c>
      <c r="G122" s="42">
        <v>9279470.8487098068</v>
      </c>
      <c r="H122" s="42">
        <v>7400207.85857426</v>
      </c>
      <c r="I122" s="42">
        <v>11269978.18</v>
      </c>
      <c r="J122" s="42">
        <v>7024772.4331999999</v>
      </c>
      <c r="K122" s="42">
        <v>14991420.116434671</v>
      </c>
      <c r="L122" s="42">
        <v>7184124.3799999999</v>
      </c>
      <c r="M122" s="42">
        <v>24510896.869999997</v>
      </c>
      <c r="N122" s="42">
        <v>7842764.2880000016</v>
      </c>
      <c r="O122" s="37">
        <v>27245060.789999995</v>
      </c>
      <c r="P122" s="37">
        <v>6257688.2439999999</v>
      </c>
      <c r="Q122" s="37">
        <v>52716300.790000007</v>
      </c>
      <c r="R122" s="37">
        <v>7027532.9179999866</v>
      </c>
      <c r="S122" s="43">
        <v>30063447</v>
      </c>
      <c r="T122" s="43">
        <v>1300612.1139999889</v>
      </c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17"/>
    </row>
    <row r="123" spans="2:49" s="16" customFormat="1" ht="12.75" customHeight="1" x14ac:dyDescent="0.25">
      <c r="B123" s="19"/>
      <c r="C123" s="39"/>
      <c r="D123" s="41" t="s">
        <v>72</v>
      </c>
      <c r="E123" s="42">
        <v>0</v>
      </c>
      <c r="F123" s="42">
        <v>0</v>
      </c>
      <c r="G123" s="42">
        <v>932052.46756480832</v>
      </c>
      <c r="H123" s="42">
        <v>775555.56034760247</v>
      </c>
      <c r="I123" s="42">
        <v>779013.04281541868</v>
      </c>
      <c r="J123" s="42">
        <v>565596.69703892583</v>
      </c>
      <c r="K123" s="42">
        <v>1036246.1277222385</v>
      </c>
      <c r="L123" s="42">
        <v>1331576.52</v>
      </c>
      <c r="M123" s="42">
        <v>1694257.28</v>
      </c>
      <c r="N123" s="42">
        <v>1546261.2</v>
      </c>
      <c r="O123" s="37">
        <v>1883249.8</v>
      </c>
      <c r="P123" s="37">
        <v>1431396.3</v>
      </c>
      <c r="Q123" s="37">
        <v>3643913.36</v>
      </c>
      <c r="R123" s="37">
        <v>685595.59600000002</v>
      </c>
      <c r="S123" s="43">
        <v>2078083.17</v>
      </c>
      <c r="T123" s="43">
        <v>119026.90360000005</v>
      </c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17"/>
    </row>
    <row r="124" spans="2:49" s="16" customFormat="1" ht="12.75" customHeight="1" x14ac:dyDescent="0.25">
      <c r="B124" s="21"/>
      <c r="C124" s="39"/>
      <c r="D124" s="41" t="s">
        <v>73</v>
      </c>
      <c r="E124" s="37">
        <v>0</v>
      </c>
      <c r="F124" s="37">
        <v>0</v>
      </c>
      <c r="G124" s="42">
        <v>369136.08964903618</v>
      </c>
      <c r="H124" s="42">
        <v>304574.85035096772</v>
      </c>
      <c r="I124" s="42">
        <v>308446.43</v>
      </c>
      <c r="J124" s="42">
        <v>303102.28626044031</v>
      </c>
      <c r="K124" s="42">
        <v>410213.13226151292</v>
      </c>
      <c r="L124" s="42">
        <v>526824.66</v>
      </c>
      <c r="M124" s="42">
        <v>670561.18999999994</v>
      </c>
      <c r="N124" s="42">
        <v>1270660.92</v>
      </c>
      <c r="O124" s="37">
        <v>745215.33</v>
      </c>
      <c r="P124" s="37">
        <v>584805.36</v>
      </c>
      <c r="Q124" s="37">
        <v>1441629.0100000002</v>
      </c>
      <c r="R124" s="37">
        <v>241863.69999999425</v>
      </c>
      <c r="S124" s="43">
        <v>822019.61</v>
      </c>
      <c r="T124" s="43">
        <v>22980.43</v>
      </c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17"/>
    </row>
    <row r="125" spans="2:49" s="16" customFormat="1" ht="12.75" customHeight="1" x14ac:dyDescent="0.25">
      <c r="B125" s="21"/>
      <c r="C125" s="39"/>
      <c r="D125" s="41" t="s">
        <v>82</v>
      </c>
      <c r="E125" s="37"/>
      <c r="F125" s="37"/>
      <c r="G125" s="42"/>
      <c r="H125" s="42"/>
      <c r="I125" s="42"/>
      <c r="J125" s="42"/>
      <c r="K125" s="42"/>
      <c r="L125" s="42"/>
      <c r="M125" s="42"/>
      <c r="N125" s="42"/>
      <c r="O125" s="37"/>
      <c r="P125" s="37"/>
      <c r="Q125" s="37"/>
      <c r="R125" s="37"/>
      <c r="S125" s="43">
        <v>14629324.109999999</v>
      </c>
      <c r="T125" s="43">
        <v>3686720.5742000001</v>
      </c>
      <c r="U125" s="43">
        <v>63005497.389999993</v>
      </c>
      <c r="V125" s="43">
        <v>14013330.630619997</v>
      </c>
      <c r="W125" s="43">
        <v>98985359.180000007</v>
      </c>
      <c r="X125" s="43">
        <v>20830412.57</v>
      </c>
      <c r="Y125" s="43">
        <v>65668590.790000007</v>
      </c>
      <c r="Z125" s="43">
        <v>13262310.120000001</v>
      </c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17"/>
    </row>
    <row r="126" spans="2:49" s="16" customFormat="1" ht="12" customHeight="1" x14ac:dyDescent="0.25">
      <c r="B126" s="21"/>
      <c r="C126" s="39"/>
      <c r="D126" s="41"/>
      <c r="E126" s="37"/>
      <c r="F126" s="37"/>
      <c r="G126" s="37"/>
      <c r="H126" s="37"/>
      <c r="I126" s="37"/>
      <c r="J126" s="37"/>
      <c r="K126" s="38"/>
      <c r="L126" s="38"/>
      <c r="M126" s="38"/>
      <c r="N126" s="38"/>
      <c r="O126" s="37"/>
      <c r="P126" s="37"/>
      <c r="Q126" s="37"/>
      <c r="R126" s="37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17"/>
    </row>
    <row r="127" spans="2:49" s="20" customFormat="1" ht="12" customHeight="1" x14ac:dyDescent="0.25">
      <c r="B127" s="53" t="s">
        <v>51</v>
      </c>
      <c r="C127" s="32"/>
      <c r="D127" s="33"/>
      <c r="E127" s="34">
        <f t="shared" ref="E127:AV127" si="19">+E58+E9</f>
        <v>995123556.32584357</v>
      </c>
      <c r="F127" s="35">
        <f t="shared" si="19"/>
        <v>280027065.95339358</v>
      </c>
      <c r="G127" s="34">
        <f t="shared" si="19"/>
        <v>414254401.49382007</v>
      </c>
      <c r="H127" s="35">
        <f t="shared" si="19"/>
        <v>470478501.35209787</v>
      </c>
      <c r="I127" s="34">
        <f t="shared" si="19"/>
        <v>494177864.54048312</v>
      </c>
      <c r="J127" s="35">
        <f t="shared" si="19"/>
        <v>498833626.47063822</v>
      </c>
      <c r="K127" s="35">
        <f t="shared" si="19"/>
        <v>1696965727.634438</v>
      </c>
      <c r="L127" s="35">
        <f t="shared" si="19"/>
        <v>663357306.43196821</v>
      </c>
      <c r="M127" s="35">
        <f t="shared" si="19"/>
        <v>1123470917.6203055</v>
      </c>
      <c r="N127" s="35">
        <f t="shared" si="19"/>
        <v>1133843605.6003501</v>
      </c>
      <c r="O127" s="35">
        <f t="shared" si="19"/>
        <v>1194062155.7311511</v>
      </c>
      <c r="P127" s="35">
        <f t="shared" si="19"/>
        <v>1189516820.2940626</v>
      </c>
      <c r="Q127" s="35">
        <f t="shared" si="19"/>
        <v>1337158642.1179597</v>
      </c>
      <c r="R127" s="35">
        <f t="shared" si="19"/>
        <v>2165399585.1900697</v>
      </c>
      <c r="S127" s="35">
        <f t="shared" si="19"/>
        <v>8257321015.5591583</v>
      </c>
      <c r="T127" s="35">
        <f t="shared" si="19"/>
        <v>2667953826.1232052</v>
      </c>
      <c r="U127" s="35">
        <f t="shared" si="19"/>
        <v>1515325084.76121</v>
      </c>
      <c r="V127" s="35">
        <f t="shared" si="19"/>
        <v>5642029226.4168329</v>
      </c>
      <c r="W127" s="35">
        <f t="shared" si="19"/>
        <v>5519049545.7428493</v>
      </c>
      <c r="X127" s="35">
        <f t="shared" si="19"/>
        <v>10095613241.689342</v>
      </c>
      <c r="Y127" s="35">
        <f t="shared" si="19"/>
        <v>11927061751.364532</v>
      </c>
      <c r="Z127" s="35">
        <f t="shared" si="19"/>
        <v>11436847903.864538</v>
      </c>
      <c r="AA127" s="35">
        <f t="shared" si="19"/>
        <v>18534316905.236515</v>
      </c>
      <c r="AB127" s="35">
        <f t="shared" si="19"/>
        <v>13074815219.469353</v>
      </c>
      <c r="AC127" s="35">
        <f t="shared" ref="AC127:AD127" si="20">+AC58+AC9</f>
        <v>25501818345.76405</v>
      </c>
      <c r="AD127" s="35">
        <f t="shared" si="20"/>
        <v>18826529549.867371</v>
      </c>
      <c r="AE127" s="35">
        <f t="shared" si="19"/>
        <v>2325538894.1999998</v>
      </c>
      <c r="AF127" s="35">
        <f t="shared" si="19"/>
        <v>614003735.52999997</v>
      </c>
      <c r="AG127" s="35">
        <f t="shared" si="19"/>
        <v>1518172576.7833991</v>
      </c>
      <c r="AH127" s="35">
        <f t="shared" si="19"/>
        <v>3363911915.669692</v>
      </c>
      <c r="AI127" s="35">
        <f t="shared" si="19"/>
        <v>11014871283.779999</v>
      </c>
      <c r="AJ127" s="35">
        <f t="shared" si="19"/>
        <v>31023845135.326225</v>
      </c>
      <c r="AK127" s="35">
        <f t="shared" si="19"/>
        <v>4500923666.8199997</v>
      </c>
      <c r="AL127" s="35">
        <f t="shared" si="19"/>
        <v>1585679870.4759598</v>
      </c>
      <c r="AM127" s="35">
        <f t="shared" si="19"/>
        <v>55946947078.583008</v>
      </c>
      <c r="AN127" s="35">
        <f t="shared" si="19"/>
        <v>3654157195.6960001</v>
      </c>
      <c r="AO127" s="35">
        <f t="shared" si="19"/>
        <v>47602055.700000003</v>
      </c>
      <c r="AP127" s="35">
        <f t="shared" si="19"/>
        <v>295391587.87604564</v>
      </c>
      <c r="AQ127" s="35">
        <f t="shared" si="19"/>
        <v>790268543.94464207</v>
      </c>
      <c r="AR127" s="35">
        <f t="shared" si="19"/>
        <v>6285598154.959342</v>
      </c>
      <c r="AS127" s="35">
        <f t="shared" si="19"/>
        <v>6888714612.8327494</v>
      </c>
      <c r="AT127" s="35">
        <f t="shared" si="19"/>
        <v>5662586098.0545006</v>
      </c>
      <c r="AU127" s="35">
        <f t="shared" si="19"/>
        <v>90208416.846358001</v>
      </c>
      <c r="AV127" s="35">
        <f t="shared" si="19"/>
        <v>23714526665.93119</v>
      </c>
      <c r="AW127" s="17"/>
    </row>
    <row r="128" spans="2:49" ht="12" customHeight="1" thickBot="1" x14ac:dyDescent="0.3">
      <c r="B128" s="22"/>
      <c r="C128" s="47"/>
      <c r="D128" s="48"/>
      <c r="E128" s="49"/>
      <c r="F128" s="49"/>
      <c r="G128" s="49"/>
      <c r="H128" s="49"/>
      <c r="I128" s="49"/>
      <c r="J128" s="49"/>
      <c r="K128" s="50"/>
      <c r="L128" s="50"/>
      <c r="M128" s="50"/>
      <c r="N128" s="50"/>
      <c r="O128" s="50"/>
      <c r="P128" s="50"/>
      <c r="Q128" s="50"/>
      <c r="R128" s="50"/>
      <c r="S128" s="51"/>
      <c r="T128" s="51"/>
      <c r="U128" s="51"/>
      <c r="V128" s="51"/>
      <c r="W128" s="51"/>
      <c r="X128" s="51"/>
      <c r="Y128" s="51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</row>
    <row r="130" spans="3:48" x14ac:dyDescent="0.25">
      <c r="C130" s="54" t="s">
        <v>56</v>
      </c>
      <c r="D130" s="55"/>
      <c r="Q130" s="25"/>
      <c r="S130" s="25"/>
      <c r="U130" s="26"/>
      <c r="W130" s="26"/>
      <c r="Y130" s="27"/>
      <c r="Z130" s="27"/>
      <c r="AA130" s="27"/>
      <c r="AC130" s="28"/>
      <c r="AD130" s="28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</row>
    <row r="131" spans="3:48" x14ac:dyDescent="0.25">
      <c r="C131" s="54"/>
      <c r="D131" s="55" t="s">
        <v>128</v>
      </c>
      <c r="I131" s="29"/>
      <c r="J131" s="29"/>
      <c r="Q131" s="25"/>
      <c r="R131" s="25"/>
      <c r="S131" s="25"/>
      <c r="T131" s="25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</row>
  </sheetData>
  <mergeCells count="15">
    <mergeCell ref="AC6:AD6"/>
    <mergeCell ref="AE6:AV6"/>
    <mergeCell ref="AA6:AB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0" orientation="landscape" horizontalDpi="300" verticalDpi="300" r:id="rId1"/>
  <headerFooter alignWithMargins="0"/>
  <ignoredErrors>
    <ignoredError sqref="I121:J121 F11:H11 F46:G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2023-09-19T15:54:41Z</cp:lastPrinted>
  <dcterms:created xsi:type="dcterms:W3CDTF">2011-05-10T16:36:08Z</dcterms:created>
  <dcterms:modified xsi:type="dcterms:W3CDTF">2023-09-20T13:25:07Z</dcterms:modified>
</cp:coreProperties>
</file>